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Lehre\Lehre\31. Mikrocontrollertechnik\Checkliste\"/>
    </mc:Choice>
  </mc:AlternateContent>
  <xr:revisionPtr revIDLastSave="0" documentId="8_{7233C1D6-FD14-4EFF-8970-F17CEB495F8D}" xr6:coauthVersionLast="44" xr6:coauthVersionMax="44" xr10:uidLastSave="{00000000-0000-0000-0000-000000000000}"/>
  <bookViews>
    <workbookView xWindow="-98" yWindow="-98" windowWidth="20715" windowHeight="12961" activeTab="1" xr2:uid="{00000000-000D-0000-FFFF-FFFF00000000}"/>
  </bookViews>
  <sheets>
    <sheet name="Übersicht" sheetId="8" r:id="rId1"/>
    <sheet name="Code-Review" sheetId="5" r:id="rId2"/>
    <sheet name="Schaltungs-Review" sheetId="3" r:id="rId3"/>
    <sheet name="Layout-Review" sheetId="7" r:id="rId4"/>
  </sheets>
  <definedNames>
    <definedName name="_xlnm.Print_Area" localSheetId="1">'Code-Review'!$B$1:$K$75</definedName>
    <definedName name="_xlnm.Print_Area" localSheetId="3">'Layout-Review'!$B$1:$K$76</definedName>
    <definedName name="_xlnm.Print_Area" localSheetId="2">'Schaltungs-Review'!$B$1:$K$77</definedName>
    <definedName name="Entwickler">Übersicht!$B$5</definedName>
    <definedName name="Projektname">Übersicht!$B$3</definedName>
    <definedName name="ProjektNr">Übersicht!$B$4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56" i="5" l="1"/>
  <c r="D56" i="5" s="1"/>
  <c r="D55" i="5"/>
  <c r="E55" i="5"/>
  <c r="E2" i="7" l="1"/>
  <c r="I1" i="7"/>
  <c r="E1" i="7"/>
  <c r="E2" i="3"/>
  <c r="I1" i="3"/>
  <c r="E1" i="3"/>
  <c r="I1" i="5"/>
  <c r="E2" i="5"/>
  <c r="E1" i="5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6" i="7"/>
  <c r="D51" i="5"/>
  <c r="D47" i="5"/>
  <c r="D39" i="5"/>
  <c r="D32" i="5"/>
  <c r="D29" i="5"/>
  <c r="D25" i="5"/>
  <c r="D19" i="5"/>
  <c r="D12" i="5"/>
  <c r="E54" i="5"/>
  <c r="D54" i="5" s="1"/>
  <c r="E53" i="5"/>
  <c r="D53" i="5" s="1"/>
  <c r="E52" i="5"/>
  <c r="D52" i="5" s="1"/>
  <c r="E51" i="5"/>
  <c r="E50" i="5"/>
  <c r="D50" i="5" s="1"/>
  <c r="E49" i="5"/>
  <c r="D49" i="5" s="1"/>
  <c r="E48" i="5"/>
  <c r="D48" i="5" s="1"/>
  <c r="E47" i="5"/>
  <c r="E46" i="5"/>
  <c r="D46" i="5" s="1"/>
  <c r="E45" i="5"/>
  <c r="D45" i="5" s="1"/>
  <c r="E44" i="5"/>
  <c r="D44" i="5" s="1"/>
  <c r="E43" i="5"/>
  <c r="D43" i="5" s="1"/>
  <c r="E42" i="5"/>
  <c r="D42" i="5" s="1"/>
  <c r="E41" i="5"/>
  <c r="D41" i="5" s="1"/>
  <c r="E40" i="5"/>
  <c r="D40" i="5" s="1"/>
  <c r="E39" i="5"/>
  <c r="E38" i="5"/>
  <c r="D38" i="5" s="1"/>
  <c r="E37" i="5"/>
  <c r="D37" i="5" s="1"/>
  <c r="E36" i="5"/>
  <c r="D36" i="5" s="1"/>
  <c r="E35" i="5"/>
  <c r="D35" i="5" s="1"/>
  <c r="E34" i="5"/>
  <c r="D34" i="5" s="1"/>
  <c r="E33" i="5"/>
  <c r="D33" i="5" s="1"/>
  <c r="E32" i="5"/>
  <c r="E31" i="5"/>
  <c r="D31" i="5" s="1"/>
  <c r="E30" i="5"/>
  <c r="D30" i="5" s="1"/>
  <c r="E29" i="5"/>
  <c r="E28" i="5"/>
  <c r="D28" i="5" s="1"/>
  <c r="E27" i="5"/>
  <c r="D27" i="5" s="1"/>
  <c r="E26" i="5"/>
  <c r="D26" i="5" s="1"/>
  <c r="E25" i="5"/>
  <c r="E24" i="5"/>
  <c r="D24" i="5" s="1"/>
  <c r="E23" i="5"/>
  <c r="D23" i="5" s="1"/>
  <c r="E22" i="5"/>
  <c r="D22" i="5" s="1"/>
  <c r="E21" i="5"/>
  <c r="D21" i="5" s="1"/>
  <c r="E20" i="5"/>
  <c r="D20" i="5" s="1"/>
  <c r="E19" i="5"/>
  <c r="E18" i="5"/>
  <c r="D18" i="5" s="1"/>
  <c r="E17" i="5"/>
  <c r="D17" i="5" s="1"/>
  <c r="E16" i="5"/>
  <c r="D16" i="5" s="1"/>
  <c r="E15" i="5"/>
  <c r="D15" i="5" s="1"/>
  <c r="E14" i="5"/>
  <c r="D14" i="5" s="1"/>
  <c r="E13" i="5"/>
  <c r="D13" i="5" s="1"/>
  <c r="E12" i="5"/>
  <c r="E11" i="5"/>
  <c r="D11" i="5" s="1"/>
  <c r="E10" i="5"/>
  <c r="D10" i="5" s="1"/>
  <c r="E9" i="5"/>
  <c r="D9" i="5" s="1"/>
  <c r="E8" i="5"/>
  <c r="D8" i="5" s="1"/>
  <c r="E7" i="5"/>
  <c r="D7" i="5" s="1"/>
  <c r="D55" i="7"/>
  <c r="D52" i="7"/>
  <c r="D48" i="7"/>
  <c r="D47" i="7"/>
  <c r="D44" i="7"/>
  <c r="D42" i="7"/>
  <c r="D40" i="7"/>
  <c r="D37" i="7"/>
  <c r="D36" i="7"/>
  <c r="D32" i="7"/>
  <c r="D29" i="7"/>
  <c r="D28" i="7"/>
  <c r="D24" i="7"/>
  <c r="D20" i="7"/>
  <c r="D18" i="7"/>
  <c r="D17" i="7"/>
  <c r="D16" i="7"/>
  <c r="D15" i="7"/>
  <c r="D12" i="7"/>
  <c r="D10" i="7"/>
  <c r="D8" i="7"/>
  <c r="E6" i="7"/>
  <c r="E55" i="7"/>
  <c r="E54" i="7"/>
  <c r="D54" i="7" s="1"/>
  <c r="E53" i="7"/>
  <c r="D53" i="7" s="1"/>
  <c r="E52" i="7"/>
  <c r="E51" i="7"/>
  <c r="D51" i="7" s="1"/>
  <c r="E50" i="7"/>
  <c r="D50" i="7" s="1"/>
  <c r="E49" i="7"/>
  <c r="D49" i="7" s="1"/>
  <c r="E48" i="7"/>
  <c r="E47" i="7"/>
  <c r="E46" i="7"/>
  <c r="D46" i="7" s="1"/>
  <c r="E45" i="7"/>
  <c r="D45" i="7" s="1"/>
  <c r="E44" i="7"/>
  <c r="E43" i="7"/>
  <c r="D43" i="7" s="1"/>
  <c r="E42" i="7"/>
  <c r="E41" i="7"/>
  <c r="D41" i="7" s="1"/>
  <c r="E40" i="7"/>
  <c r="E39" i="7"/>
  <c r="D39" i="7" s="1"/>
  <c r="E38" i="7"/>
  <c r="D38" i="7" s="1"/>
  <c r="E37" i="7"/>
  <c r="E36" i="7"/>
  <c r="E35" i="7"/>
  <c r="D35" i="7" s="1"/>
  <c r="E34" i="7"/>
  <c r="D34" i="7" s="1"/>
  <c r="E33" i="7"/>
  <c r="D33" i="7" s="1"/>
  <c r="E32" i="7"/>
  <c r="E31" i="7"/>
  <c r="D31" i="7" s="1"/>
  <c r="E30" i="7"/>
  <c r="D30" i="7" s="1"/>
  <c r="E29" i="7"/>
  <c r="E28" i="7"/>
  <c r="E27" i="7"/>
  <c r="D27" i="7" s="1"/>
  <c r="E26" i="7"/>
  <c r="D26" i="7" s="1"/>
  <c r="E25" i="7"/>
  <c r="D25" i="7" s="1"/>
  <c r="E24" i="7"/>
  <c r="E23" i="7"/>
  <c r="D23" i="7" s="1"/>
  <c r="E22" i="7"/>
  <c r="D22" i="7" s="1"/>
  <c r="E21" i="7"/>
  <c r="D21" i="7" s="1"/>
  <c r="E20" i="7"/>
  <c r="E19" i="7"/>
  <c r="D19" i="7" s="1"/>
  <c r="E18" i="7"/>
  <c r="E17" i="7"/>
  <c r="E16" i="7"/>
  <c r="E15" i="7"/>
  <c r="E14" i="7"/>
  <c r="D14" i="7" s="1"/>
  <c r="E13" i="7"/>
  <c r="D13" i="7" s="1"/>
  <c r="E12" i="7"/>
  <c r="E11" i="7"/>
  <c r="D11" i="7" s="1"/>
  <c r="E10" i="7"/>
  <c r="E9" i="7"/>
  <c r="D9" i="7" s="1"/>
  <c r="E8" i="7"/>
  <c r="E7" i="7"/>
  <c r="D7" i="7" s="1"/>
  <c r="E6" i="5"/>
  <c r="D6" i="5" s="1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6" i="3"/>
  <c r="E56" i="3"/>
  <c r="N3" i="3"/>
  <c r="M6" i="3" l="1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</calcChain>
</file>

<file path=xl/sharedStrings.xml><?xml version="1.0" encoding="utf-8"?>
<sst xmlns="http://schemas.openxmlformats.org/spreadsheetml/2006/main" count="153" uniqueCount="142">
  <si>
    <t>Checkliste für das Codereview</t>
  </si>
  <si>
    <t>Freitext</t>
  </si>
  <si>
    <t xml:space="preserve">Entwickler: </t>
  </si>
  <si>
    <t>Gruppe:</t>
  </si>
  <si>
    <t>Projekt:</t>
  </si>
  <si>
    <t> 8.6 Es wurden die Größen (Geometrie) und Keepouts (Layer 39+40) der Komponenten beachtet</t>
  </si>
  <si>
    <t>1. Allgemein</t>
  </si>
  <si>
    <t> 1.1 Die Layoutinformationen in den Datasheets der ICs wurden beachtet Tipp:</t>
  </si>
  <si>
    <t> 1.2 Im ERC sind keine warnings und errors vorhanden</t>
  </si>
  <si>
    <t> 1.3 Noch vorhandene warnings und errors des DRC sind plausibel</t>
  </si>
  <si>
    <t>2. Mikrocontroller</t>
  </si>
  <si>
    <t> 2.1 Leitungslänge zwischen Entkoppelkondensatoren und den zu entkoppelnden ICs sind minimal (ca 2-3 mm). Tipps</t>
  </si>
  <si>
    <t> 2.2 Quarz und dessen benötigte Kondensatoren sind nahe am Mikrocontroller verbaut (ca. 2-3 mm)</t>
  </si>
  <si>
    <t> 2.3 Beim Quarz ist je eine Masse-Insel auf Ober- und Unterseite vorgesehen, bzw. dort verlaufen keine Leistungs- oder Digitalsignale. Die Masse-Inseln sind mit einem Via verbunden</t>
  </si>
  <si>
    <t>3. Schaltende Elemente</t>
  </si>
  <si>
    <t>Relevant bei Leistungstransistoren, Motorsteuerung, DCDC, WLAN, Bluetooth, aktiver Funk</t>
  </si>
  <si>
    <t> 3.1 Schaltende Elemente, Analog-Digital-Wandlung und Mikrocontroller sind räumlich getrennt</t>
  </si>
  <si>
    <t> 3.2 Unter den schaltenden Elementen verlaufen keine Analog- und Digitalsignale</t>
  </si>
  <si>
    <t> 3.3 Unter den schaltenden Elementen ist eine Masseinsel vorgesehen</t>
  </si>
  <si>
    <t> 3.4 Benötigte passive Elemente (z.B. Glättungskondensator) sind mit sehr kurzen Leiterbahnen angeschlossen</t>
  </si>
  <si>
    <t> 3.5 Benötigte passive Elemente, Anschlüsse und Masserverlauf wurden aus Datasheets übernommen</t>
  </si>
  <si>
    <t>4. Vias und Löcher</t>
  </si>
  <si>
    <t> 4.1 Breite der Leitungen sind der Stromlast angepasst (relevant für Ströme &gt;1A)</t>
  </si>
  <si>
    <t> 4.2 Es wurden nur runde, achteckige und viereckige Pads genutzt, also keine länglichen (shape=long)</t>
  </si>
  <si>
    <t> 4.3 Bei sich erhitzenden Komponenten ist eine beidseitige Abführung von GND mit Vias verbunden</t>
  </si>
  <si>
    <t>5. Beschriftung</t>
  </si>
  <si>
    <t> 5.1 Es wurden keine Werte (tValues, bValues) als Text dargestellt</t>
  </si>
  <si>
    <t> 5.2 Der Text hat die gleiche Schriftgröße. Empfohlen ist: Size 0.7mm, Thickness: 0.1mm) Tipp:</t>
  </si>
  <si>
    <t> 5.3 Der verwendete Text wurde durchgehend als Vektorschrift definiert</t>
  </si>
  <si>
    <t> 5.4 Der Text ist ausgerichtet und wird weder über Vias und Löcher noch über Lotaugen geführt Tipp</t>
  </si>
  <si>
    <t> 5.5 Die Platine ist mit Semester, Jahr und Gruppe bezeichnet, z.B. 18WS_Pj09_Jukebox</t>
  </si>
  <si>
    <t> 5.6 Richtungsanzeigen bei Chips werden aufgedruckt</t>
  </si>
  <si>
    <t>6. Verbindungen und Polygone</t>
  </si>
  <si>
    <t> 6.3 Es wird bei komplexeren Layouts Manhattan-Rounting genutzt (bei einfachen Layouts auch einseitig)</t>
  </si>
  <si>
    <t>7. Masseflächen</t>
  </si>
  <si>
    <t> 7.1 Alle AGND, PGND und GND-Flächen müssen jeweils miteinander verbunden sein.</t>
  </si>
  <si>
    <t> 7.2 Zwischen den verschiedenen Massen gibt es jeweils nur eine Verbindung (über Solderjumper)</t>
  </si>
  <si>
    <t> 7.3 Die Verbindungen sind so zu zeichnen, dass möglichst viel Masseflächen entstehen (Bilden von Bussystemen)</t>
  </si>
  <si>
    <t>8. Geometrie</t>
  </si>
  <si>
    <t> 8.1 Abmaße der Platine sind möglichst klein</t>
  </si>
  <si>
    <t> 8.2 Abmaße der Platine entsprechen dem vorgegeben MEXLE2020-Raster (1", 2.1", 3.2", 4.3")</t>
  </si>
  <si>
    <t> 8.3 Komponenten liegen auf einem eagle Raster in 25 bzw. 5 mil Tipp</t>
  </si>
  <si>
    <t> 8.4 Die Komponenten sind strukturiert ausgerichtet</t>
  </si>
  <si>
    <t> 8.5 Die Schnittstellen sind bzgl. Gehäuse und Umgebung korrekt positioniert</t>
  </si>
  <si>
    <t>Checkliste für die Schaltungserstellung</t>
  </si>
  <si>
    <t>0. Vorbetrachtungen</t>
  </si>
  <si>
    <t> 0.1 Ein Konzept für die Aufteilung der Funktionalitäten auf Basisboard, IC-Boards und Hook-Ups ist vorhanden.</t>
  </si>
  <si>
    <t> 0.2 Die Hauptspannungsebene für alle Boards ist bekannt (meist 3.3V oder 5V)</t>
  </si>
  <si>
    <t> 0.3 Muss auf mehrere Versorgungsspannungen zurückgegriffen werden (z.B. weil ein Sensor 3.3V und ein weiterer 5V benötigt), so ist ein Konzept vorhanden, wie dies zu erfolgen hat Tipp</t>
  </si>
  <si>
    <t>1. Microcontroller</t>
  </si>
  <si>
    <t> 1.1 Es ist mindestens ein Quarz in der Schaltung vorgesehen (vgl. 328PB Board) Tipp</t>
  </si>
  <si>
    <t> 1.2 Entkoppelkondensatoren (100nF + 1uF) zwischen Versorgung (VCC, VDD) und Masse (GND) sind vorgesehen. Diese sind in der Zeichnung bereits nahe an der Komponente gezeichnet. Tipps</t>
  </si>
  <si>
    <t> 1.3 Unter einem externen AD-Wandler IC ist eine separate Masse AGND (vgl. Datenblatt) vorgesehen</t>
  </si>
  <si>
    <t>2. Analog-Digitalwandler (auch im Mikrocontroller)</t>
  </si>
  <si>
    <t> 2.1 AGND und GND sind über einen Lötjumper verbindbar .</t>
  </si>
  <si>
    <t> 2.2 AVCC ist über ein LC-Filter 2. Ordnung an VCC angeschlossen</t>
  </si>
  <si>
    <t> 2.3 Entkoppelkondensator (100nF) zwischen AVCC und AGND ist vorgesehen</t>
  </si>
  <si>
    <t> 2.4 Entkoppelkondensator (100nF) zwischen AVCC und AGND ist vorgesehen</t>
  </si>
  <si>
    <t>3. Verbindungen</t>
  </si>
  <si>
    <t> 3.1 Es wurden die korrekten Symbole für Potentiale (5V, GND, etc) genutzt</t>
  </si>
  <si>
    <t> 3.2 Zur Übersichtlichkeit wurden lange Leitungen mit vielen Abgängen vermieden und stattdessen gleich-benamte Leitungen genutzt</t>
  </si>
  <si>
    <t> 3.3 Alle Leitungen, welche von IC abgehen haben sinnvolle, kurze Bezeichner (nicht U$4)</t>
  </si>
  <si>
    <t> 3.4 Für Schaltungsvarianten ist eine Umkonfiguration mittels Lötjumpers oder normalen Jumper möglich (z.B. 3.3 V und 5V)</t>
  </si>
  <si>
    <t> 3.5 Bei komplexen Schaltungen sind Lötaugen (z.B. über Jumper) und Lötjumper für das Debugging vorgesehen</t>
  </si>
  <si>
    <t>4. digitale Schnittstellen</t>
  </si>
  <si>
    <t> 4.1 Für I2C wurden Pull-Up Widerstände (10kOhm) vorgesehen (mindestens 1x im Gesamtsystem notwendig!)</t>
  </si>
  <si>
    <t> 4.2 Für die USB Kommunikation wurde eine ESD Schutzdiode verbaut (z.B. NUP2201MR6)</t>
  </si>
  <si>
    <t> 4.3 Für SPI zu mehreren Slaves wurden mehrere Chip-Select Pins genutzt</t>
  </si>
  <si>
    <t> 4.4 Zur Ansteuerung von Servomotoren wurden die PWM Ausgänge (OC) des Mikrocontrollers genutzt</t>
  </si>
  <si>
    <t>5. externe Schnittstellen</t>
  </si>
  <si>
    <t> 5.1 Für alle Signale, Versorgungen und externe Komponenten ist eine Buchse vorhanden (z.B. Batterie, Motor, ...)</t>
  </si>
  <si>
    <t> 5.2 Alle relevanten externen Schnittstellen des Mexlesystems wurden eingefügt und genutzt (z.B. I2C, VCC, Progi, Steckerleisten für Hookup)</t>
  </si>
  <si>
    <t> 5.3 Falls eine Batterie genutzt wird, so sollte ein LDO (Spannungsregler) vorgesehen werden. Dieser soll nach Ein-/Ausgangsspannung und Strom geeignet ausgesucht sein</t>
  </si>
  <si>
    <t>6. Komponenten</t>
  </si>
  <si>
    <t> 6.2 2 Es wurden bevorzugt SMD-Komponenten genutzt (v.a. bei R, L, C, Diode)</t>
  </si>
  <si>
    <t> 6.3 Komponentengrößen sind plausibel (kein SMD Kondensator mit 1mF)</t>
  </si>
  <si>
    <t> 6.4 Bei passiven Elementen: Die gewählten Komponenten (z.B. 100µF) wurde im gewünschten Footprint gefunden (z.B. 0603)</t>
  </si>
  <si>
    <t> 6.5 Bei ICs: Die Komponente sind vorhanden bzw bestellbar.</t>
  </si>
  <si>
    <t> 6.6 Die gewählten Komponenten sind für die gewünschte Spannung geeignet (wichtig z.B. bei: Kondensatoren, Motoren, ICs)</t>
  </si>
  <si>
    <t>7. Form</t>
  </si>
  <si>
    <t> 7.1 Die Schematic wurde mit angelegt Tipp</t>
  </si>
  <si>
    <t> 7.2 Die Beschriftung ist gut leserlich und nicht überlappend.</t>
  </si>
  <si>
    <t> 7.3 Ein geeigneter Rahmen (z.B. FRAME1) wurde ausgewählt und das Beschreibungsfeld ausgefüllt</t>
  </si>
  <si>
    <t> 7.4 Die Komponenten sind in der Schaltung deutlich zu erkennen(z.B. Operationsverstärker-Symbol statt Blackbox)</t>
  </si>
  <si>
    <t> 7.5 Es wird bei den Namen nur eine Sprache verwendet (Englisch oder Deutsch)</t>
  </si>
  <si>
    <t> 7.6 Aus den Namen ist die benannte Komponenten ersichtlich und der Name ist möglichst kurz (z.B. R1 oder R_out)</t>
  </si>
  <si>
    <t> 7.7 Für jede Platine ist eine separate Datei angelegt worden</t>
  </si>
  <si>
    <t> 6.1 Die verwendeten Komponenten sind eindeutig bezeichnet (also kein “ATTINY24/44/84” oder “?uF”)</t>
  </si>
  <si>
    <t>Checkliste für das Schaltungsreview</t>
  </si>
  <si>
    <t>Checkliste für das Layoutreview</t>
  </si>
  <si>
    <t>Bewertungs-spalte:
+ ..gut
o ..mittelmäßig
- ..schlecht
leer.. Nicht.verw.</t>
  </si>
  <si>
    <t> 6.1 Es werden nur Verbindungen in 45° Winkel-Abstufungen genutzt Tipp</t>
  </si>
  <si>
    <t> 6.2 keine Verbindung läuft im spitzen Winkel zu Tipp</t>
  </si>
  <si>
    <t>1. Es werden aussagekräftige (Variablen-, Unterfunktions-)Namen genutzt</t>
  </si>
  <si>
    <t>2. Variablen werden sinnvoll genutzt</t>
  </si>
  <si>
    <t>3. Explizite Zahlenwerte im Code werden vermieden</t>
  </si>
  <si>
    <t>4. Es wurde ausreichend modularisiert</t>
  </si>
  <si>
    <t>5. Das Programm ist leserlich</t>
  </si>
  <si>
    <t>6. Verzweigungen wurden optimiert</t>
  </si>
  <si>
    <t>7. Programmablauf wurde optimiert</t>
  </si>
  <si>
    <t>8. Das Programm läuft korrekt</t>
  </si>
  <si>
    <t> 1.1 Namen aus nur einem Buchstaben werden vermieden; diese sind i.d.R. nicht aussagekräftig.</t>
  </si>
  <si>
    <t> 1.2 Es werden aussagekräftige Variablennamen aus einem oder mehren Worten genutzt.</t>
  </si>
  <si>
    <t> 1.3 Je größer der Gültigkeitsbereich einer Variable, desto aussagekräftiger sollte der Name sein.</t>
  </si>
  <si>
    <t> 1.4 Namen von Funktionen sind aus mehreren Worten mit Verb zusammengesetzt (z.B. initLCD).</t>
  </si>
  <si>
    <t> 1.5 Es wird bei Namen nur eine Sprache verwendet (Englisch oder Deutsch).</t>
  </si>
  <si>
    <t> 3.1 Es werden maximal die Zahlen 0 und 1 in Funktionen genutzt</t>
  </si>
  <si>
    <t> 3.2 (für andere sind Konstanten oder #defines angelegt).</t>
  </si>
  <si>
    <t> 3.3 Länge von Strings sind nicht fest eingetragen, sondern durch sizeof() and strlen() ermittelt.</t>
  </si>
  <si>
    <t> 3.4 Konstante und #defines liegen in einen header file.</t>
  </si>
  <si>
    <t> 4.1 main() ist schlank gehalten.</t>
  </si>
  <si>
    <t> 4.2 Ähnliche Codeabfolgen sind zu Unterfunktionen, Schleifen, Arrays o.ä. zusammengefasst.</t>
  </si>
  <si>
    <t> 4.3 Funktionen enthalten i.d.R. nicht mehr als 50 Codezeilen.</t>
  </si>
  <si>
    <t> 4.4 Jede Funktion ist für genau eine Aufgabe zuständig.</t>
  </si>
  <si>
    <t> 4.5 Eingabe, Verarbeitung und Ausgabe sind gut sepatiert.</t>
  </si>
  <si>
    <t> 5.1 Der beschreibende Kommentar am Anfang des Programms ist korrekt und vollständig (z.B. Angabe der verwendeten HW).</t>
  </si>
  <si>
    <t> 5.2 Einrückungen werden für die unterschiedlichen Ebenen verwendet.</t>
  </si>
  <si>
    <t> 5.3 Es werden nicht zu viele Leerzeilen genutzt, i.d.R. reicht eine Leerzeile.</t>
  </si>
  <si>
    <t> 5.4 Kommentare sind verständlich; es ist kein Code auskommentiert.</t>
  </si>
  <si>
    <t> 5.5 Kommentare enthalten keine Fehler in Grammatik und Rechschreibung.</t>
  </si>
  <si>
    <t> 6.1 Bei gegenseitig ausschließende Bedingungen wurde if-then-else-if genutzt.</t>
  </si>
  <si>
    <t> 6.2 Die Programmteile im if-then-else beinhalten keine gleichen Anfangs- oder Endanweisungen.</t>
  </si>
  <si>
    <t> 6.3 Wo es geht wird switch-case statt if-then-else genutzt.</t>
  </si>
  <si>
    <t> 6.4 Bei switch-case Anweisungen ist der default Fall berücksichtigt</t>
  </si>
  <si>
    <t> 6.5 und die korrekte Verwendung von break geprüft worden.</t>
  </si>
  <si>
    <t> 6.6 goto wird nicht verwendet.</t>
  </si>
  <si>
    <t> 7.1 Es werden statt _delay_ms() / _delay_us() Interrupts, Timer oder Interrupt-gesteuerte Takte genutzt.</t>
  </si>
  <si>
    <t> 7.2 ISR enthalten nur wenig Code (aufgerufene Unterfunktionen berücksichtigen!).</t>
  </si>
  <si>
    <t> 8.1 Die Dateien sind vollständig und ausreichend zum kompilieren.</t>
  </si>
  <si>
    <t> 8.2 Es gibt keine Fehler oder Warnings beim kompilieren.</t>
  </si>
  <si>
    <t> 8.3 Das Programm ist lauffähig und tut was es soll.</t>
  </si>
  <si>
    <t> 2.1 Alle Variablen werden initialisiert.</t>
  </si>
  <si>
    <t> 2.2 Der Wertebereich der Variablen wird beachtet (kein uint8_t test = 300).</t>
  </si>
  <si>
    <t> 2.3 Für boole Werte wird nur 0 (Falsch), und !=0 (Wahr) genutzt, kein 't', 'f' oder -1, 1.</t>
  </si>
  <si>
    <t> 2.4 Variablen dienen jeweils nur einer Funktion.</t>
  </si>
  <si>
    <t> 2.5 Die Funktion von Variablen sind nicht überladen.</t>
  </si>
  <si>
    <t>Projektname</t>
  </si>
  <si>
    <t>Entwickler</t>
  </si>
  <si>
    <t>ProjektgruppeNr.</t>
  </si>
  <si>
    <t> 8.4 Das Programm ist ästetisch und interessant umgesetzt.</t>
  </si>
  <si>
    <t>__________</t>
  </si>
  <si>
    <t>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</si>
</sst>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;"/>
  </numFmts>
  <fonts count="9" x14ac:knownFonts="1"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Wingdings"/>
      <charset val="2"/>
    </font>
    <font>
      <sz val="11"/>
      <color theme="0" tint="-0.34998626667073579"/>
      <name val="Calibri"/>
      <family val="2"/>
      <scheme val="minor"/>
    </font>
    <font>
      <sz val="11"/>
      <color theme="0" tint="-0.34998626667073579"/>
      <name val="Wingdings"/>
      <charset val="2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Dashed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2" fillId="2" borderId="0" xfId="0" applyFont="1" applyFill="1" applyBorder="1"/>
    <xf numFmtId="0" fontId="2" fillId="2" borderId="1" xfId="0" applyFont="1" applyFill="1" applyBorder="1"/>
    <xf numFmtId="0" fontId="2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right"/>
    </xf>
    <xf numFmtId="0" fontId="4" fillId="2" borderId="1" xfId="0" applyFont="1" applyFill="1" applyBorder="1" applyAlignment="1">
      <alignment horizontal="right"/>
    </xf>
    <xf numFmtId="0" fontId="4" fillId="2" borderId="0" xfId="0" applyFont="1" applyFill="1" applyBorder="1" applyAlignment="1">
      <alignment horizontal="right"/>
    </xf>
    <xf numFmtId="0" fontId="0" fillId="2" borderId="0" xfId="0" applyFill="1"/>
    <xf numFmtId="0" fontId="2" fillId="2" borderId="0" xfId="0" applyFont="1" applyFill="1" applyAlignment="1">
      <alignment horizontal="right" vertical="top"/>
    </xf>
    <xf numFmtId="0" fontId="2" fillId="2" borderId="0" xfId="0" applyFont="1" applyFill="1" applyAlignment="1">
      <alignment vertical="top"/>
    </xf>
    <xf numFmtId="0" fontId="4" fillId="2" borderId="0" xfId="0" applyFont="1" applyFill="1" applyAlignment="1">
      <alignment vertical="top"/>
    </xf>
    <xf numFmtId="0" fontId="5" fillId="2" borderId="0" xfId="0" applyFont="1" applyFill="1" applyAlignment="1">
      <alignment vertical="top"/>
    </xf>
    <xf numFmtId="0" fontId="6" fillId="2" borderId="0" xfId="0" applyFont="1" applyFill="1" applyAlignment="1">
      <alignment horizontal="right" vertical="top"/>
    </xf>
    <xf numFmtId="0" fontId="6" fillId="2" borderId="0" xfId="0" applyFont="1" applyFill="1" applyAlignment="1">
      <alignment vertical="top"/>
    </xf>
    <xf numFmtId="0" fontId="8" fillId="2" borderId="0" xfId="0" applyFont="1" applyFill="1"/>
    <xf numFmtId="0" fontId="8" fillId="2" borderId="1" xfId="0" applyFont="1" applyFill="1" applyBorder="1"/>
    <xf numFmtId="0" fontId="8" fillId="2" borderId="0" xfId="0" applyFont="1" applyFill="1" applyBorder="1"/>
    <xf numFmtId="164" fontId="2" fillId="2" borderId="0" xfId="0" applyNumberFormat="1" applyFont="1" applyFill="1"/>
    <xf numFmtId="164" fontId="2" fillId="2" borderId="0" xfId="0" applyNumberFormat="1" applyFont="1" applyFill="1" applyAlignment="1">
      <alignment horizontal="left" wrapText="1"/>
    </xf>
    <xf numFmtId="0" fontId="2" fillId="2" borderId="0" xfId="0" applyFont="1" applyFill="1" applyAlignment="1">
      <alignment vertical="top" wrapText="1"/>
    </xf>
    <xf numFmtId="164" fontId="2" fillId="2" borderId="0" xfId="0" applyNumberFormat="1" applyFont="1" applyFill="1" applyAlignment="1">
      <alignment vertical="top"/>
    </xf>
    <xf numFmtId="0" fontId="2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/>
    </xf>
    <xf numFmtId="164" fontId="2" fillId="2" borderId="0" xfId="0" applyNumberFormat="1" applyFont="1" applyFill="1" applyAlignment="1">
      <alignment horizontal="left" vertical="top" wrapText="1"/>
    </xf>
  </cellXfs>
  <cellStyles count="1">
    <cellStyle name="Standard" xfId="0" builtinId="0"/>
  </cellStyles>
  <dxfs count="32"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b/>
        <i val="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b/>
        <i val="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2B03D-5D8F-4921-979D-6D3F7BE24131}">
  <dimension ref="A3:B5"/>
  <sheetViews>
    <sheetView workbookViewId="0">
      <selection activeCell="B6" sqref="B6"/>
    </sheetView>
  </sheetViews>
  <sheetFormatPr baseColWidth="10" defaultRowHeight="14.25" x14ac:dyDescent="0.45"/>
  <cols>
    <col min="1" max="1" width="14.265625" style="10" bestFit="1" customWidth="1"/>
    <col min="2" max="16384" width="10.6640625" style="10"/>
  </cols>
  <sheetData>
    <row r="3" spans="1:2" x14ac:dyDescent="0.45">
      <c r="A3" s="10" t="s">
        <v>136</v>
      </c>
      <c r="B3" s="10" t="s">
        <v>140</v>
      </c>
    </row>
    <row r="4" spans="1:2" x14ac:dyDescent="0.45">
      <c r="A4" s="10" t="s">
        <v>138</v>
      </c>
      <c r="B4" s="10" t="s">
        <v>140</v>
      </c>
    </row>
    <row r="5" spans="1:2" x14ac:dyDescent="0.45">
      <c r="A5" s="10" t="s">
        <v>137</v>
      </c>
      <c r="B5" s="10" t="s">
        <v>141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CDC16-A17F-442C-A226-FF536F895CB7}">
  <sheetPr codeName="Tabelle3"/>
  <dimension ref="A1:O95"/>
  <sheetViews>
    <sheetView tabSelected="1" view="pageBreakPreview" zoomScale="70" zoomScaleNormal="100" zoomScaleSheetLayoutView="70" workbookViewId="0">
      <pane xSplit="4" ySplit="5" topLeftCell="E6" activePane="bottomRight" state="frozen"/>
      <selection activeCell="H1" sqref="H1"/>
      <selection pane="topRight" activeCell="H1" sqref="H1"/>
      <selection pane="bottomLeft" activeCell="H1" sqref="H1"/>
      <selection pane="bottomRight" activeCell="B58" sqref="B58"/>
    </sheetView>
  </sheetViews>
  <sheetFormatPr baseColWidth="10" defaultRowHeight="14.25" x14ac:dyDescent="0.45"/>
  <cols>
    <col min="1" max="1" width="15.73046875" style="17" customWidth="1"/>
    <col min="2" max="2" width="2.53125" style="2" customWidth="1"/>
    <col min="3" max="3" width="3.1328125" style="2" customWidth="1"/>
    <col min="4" max="4" width="3.1328125" style="12" customWidth="1"/>
    <col min="5" max="10" width="10.6640625" style="2"/>
    <col min="11" max="11" width="14.53125" style="2" customWidth="1"/>
    <col min="12" max="12" width="1.06640625" style="2" customWidth="1"/>
    <col min="13" max="13" width="3.9296875" style="7" customWidth="1"/>
    <col min="14" max="16384" width="10.6640625" style="2"/>
  </cols>
  <sheetData>
    <row r="1" spans="1:15" x14ac:dyDescent="0.45">
      <c r="A1" s="25" t="s">
        <v>90</v>
      </c>
      <c r="D1" s="11" t="s">
        <v>4</v>
      </c>
      <c r="E1" s="23" t="str">
        <f>Projektname</f>
        <v>__________</v>
      </c>
      <c r="H1" s="22" t="s">
        <v>2</v>
      </c>
      <c r="I1" s="27" t="str">
        <f>Entwickler</f>
        <v>___________</v>
      </c>
      <c r="J1" s="27"/>
      <c r="K1" s="27"/>
      <c r="L1" s="21"/>
    </row>
    <row r="2" spans="1:15" x14ac:dyDescent="0.45">
      <c r="A2" s="26"/>
      <c r="D2" s="11" t="s">
        <v>3</v>
      </c>
      <c r="E2" s="20" t="str">
        <f>ProjektNr</f>
        <v>__________</v>
      </c>
      <c r="I2" s="27"/>
      <c r="J2" s="27"/>
      <c r="K2" s="27"/>
      <c r="L2" s="21"/>
    </row>
    <row r="3" spans="1:15" x14ac:dyDescent="0.45">
      <c r="A3" s="26"/>
    </row>
    <row r="4" spans="1:15" ht="25.5" x14ac:dyDescent="0.75">
      <c r="A4" s="26"/>
      <c r="B4" s="1" t="s">
        <v>0</v>
      </c>
    </row>
    <row r="5" spans="1:15" x14ac:dyDescent="0.45">
      <c r="A5" s="26"/>
    </row>
    <row r="6" spans="1:15" ht="14.25" customHeight="1" x14ac:dyDescent="0.45">
      <c r="D6" s="15" t="str">
        <f>IF(ISNUMBER(SEARCH(".",LEFT(N6,3))),IF(A6="+","þ",IF(A6="-","ý",IF(A6="o","¨","")))&amp;IF(LEFT(E6,1)=" ",""," "),"")</f>
        <v xml:space="preserve"> </v>
      </c>
      <c r="E6" s="24" t="str">
        <f>IF(N6="","",IF(ISNUMBER(SEARCH("Tipps",N6)),REPLACE(N6,SEARCH("Tipps",N6),5,""),IF(ISNUMBER(SEARCH("Tipp",N6)),REPLACE(N6,SEARCH("Tipp",N6),4,""),N6)))</f>
        <v>1. Es werden aussagekräftige (Variablen-, Unterfunktions-)Namen genutzt</v>
      </c>
      <c r="F6" s="24"/>
      <c r="G6" s="24"/>
      <c r="H6" s="24"/>
      <c r="I6" s="24"/>
      <c r="J6" s="24"/>
      <c r="K6" s="24"/>
      <c r="N6" s="3" t="s">
        <v>93</v>
      </c>
    </row>
    <row r="7" spans="1:15" ht="14.25" customHeight="1" x14ac:dyDescent="0.45">
      <c r="D7" s="15" t="str">
        <f t="shared" ref="D7:D56" si="0">IF(ISNUMBER(SEARCH(".",LEFT(N7,3))),IF(A7="+","þ",IF(A7="-","ý",IF(A7="o","¨","")))&amp;IF(LEFT(E7,1)=" ",""," "),"")</f>
        <v></v>
      </c>
      <c r="E7" s="24" t="str">
        <f t="shared" ref="E7:E54" si="1">IF(N7="","",IF(ISNUMBER(SEARCH("Tipps",N7)),REPLACE(N7,SEARCH("Tipps",N7),5,""),IF(ISNUMBER(SEARCH("Tipp",N7)),REPLACE(N7,SEARCH("Tipp",N7),4,""),N7)))</f>
        <v> 1.1 Namen aus nur einem Buchstaben werden vermieden; diese sind i.d.R. nicht aussagekräftig.</v>
      </c>
      <c r="F7" s="24"/>
      <c r="G7" s="24"/>
      <c r="H7" s="24"/>
      <c r="I7" s="24"/>
      <c r="J7" s="24"/>
      <c r="K7" s="24"/>
      <c r="N7" t="s">
        <v>101</v>
      </c>
      <c r="O7"/>
    </row>
    <row r="8" spans="1:15" ht="14.25" customHeight="1" x14ac:dyDescent="0.45">
      <c r="D8" s="15" t="str">
        <f t="shared" si="0"/>
        <v></v>
      </c>
      <c r="E8" s="24" t="str">
        <f t="shared" si="1"/>
        <v> 1.2 Es werden aussagekräftige Variablennamen aus einem oder mehren Worten genutzt.</v>
      </c>
      <c r="F8" s="24"/>
      <c r="G8" s="24"/>
      <c r="H8" s="24"/>
      <c r="I8" s="24"/>
      <c r="J8" s="24"/>
      <c r="K8" s="24"/>
      <c r="N8" s="2" t="s">
        <v>102</v>
      </c>
    </row>
    <row r="9" spans="1:15" ht="14.25" customHeight="1" x14ac:dyDescent="0.45">
      <c r="D9" s="15" t="str">
        <f t="shared" si="0"/>
        <v></v>
      </c>
      <c r="E9" s="24" t="str">
        <f t="shared" si="1"/>
        <v> 1.3 Je größer der Gültigkeitsbereich einer Variable, desto aussagekräftiger sollte der Name sein.</v>
      </c>
      <c r="F9" s="24"/>
      <c r="G9" s="24"/>
      <c r="H9" s="24"/>
      <c r="I9" s="24"/>
      <c r="J9" s="24"/>
      <c r="K9" s="24"/>
      <c r="N9" s="2" t="s">
        <v>103</v>
      </c>
    </row>
    <row r="10" spans="1:15" ht="32.65" customHeight="1" x14ac:dyDescent="0.45">
      <c r="D10" s="15" t="str">
        <f t="shared" si="0"/>
        <v></v>
      </c>
      <c r="E10" s="24" t="str">
        <f t="shared" si="1"/>
        <v> 1.4 Namen von Funktionen sind aus mehreren Worten mit Verb zusammengesetzt (z.B. initLCD).</v>
      </c>
      <c r="F10" s="24"/>
      <c r="G10" s="24"/>
      <c r="H10" s="24"/>
      <c r="I10" s="24"/>
      <c r="J10" s="24"/>
      <c r="K10" s="24"/>
      <c r="N10" s="2" t="s">
        <v>104</v>
      </c>
    </row>
    <row r="11" spans="1:15" ht="14.25" customHeight="1" x14ac:dyDescent="0.45">
      <c r="D11" s="15" t="str">
        <f t="shared" si="0"/>
        <v></v>
      </c>
      <c r="E11" s="24" t="str">
        <f t="shared" si="1"/>
        <v> 1.5 Es wird bei Namen nur eine Sprache verwendet (Englisch oder Deutsch).</v>
      </c>
      <c r="F11" s="24"/>
      <c r="G11" s="24"/>
      <c r="H11" s="24"/>
      <c r="I11" s="24"/>
      <c r="J11" s="24"/>
      <c r="K11" s="24"/>
      <c r="N11" s="2" t="s">
        <v>105</v>
      </c>
    </row>
    <row r="12" spans="1:15" x14ac:dyDescent="0.45">
      <c r="D12" s="15" t="str">
        <f t="shared" si="0"/>
        <v/>
      </c>
      <c r="E12" s="24" t="str">
        <f t="shared" si="1"/>
        <v/>
      </c>
      <c r="F12" s="24"/>
      <c r="G12" s="24"/>
      <c r="H12" s="24"/>
      <c r="I12" s="24"/>
      <c r="J12" s="24"/>
      <c r="K12" s="24"/>
    </row>
    <row r="13" spans="1:15" x14ac:dyDescent="0.45">
      <c r="D13" s="15" t="str">
        <f t="shared" si="0"/>
        <v xml:space="preserve"> </v>
      </c>
      <c r="E13" s="24" t="str">
        <f t="shared" si="1"/>
        <v>2. Variablen werden sinnvoll genutzt</v>
      </c>
      <c r="F13" s="24"/>
      <c r="G13" s="24"/>
      <c r="H13" s="24"/>
      <c r="I13" s="24"/>
      <c r="J13" s="24"/>
      <c r="K13" s="24"/>
      <c r="N13" s="3" t="s">
        <v>94</v>
      </c>
    </row>
    <row r="14" spans="1:15" x14ac:dyDescent="0.45">
      <c r="D14" s="15" t="str">
        <f t="shared" si="0"/>
        <v></v>
      </c>
      <c r="E14" s="24" t="str">
        <f t="shared" si="1"/>
        <v> 2.1 Alle Variablen werden initialisiert.</v>
      </c>
      <c r="F14" s="24"/>
      <c r="G14" s="24"/>
      <c r="H14" s="24"/>
      <c r="I14" s="24"/>
      <c r="J14" s="24"/>
      <c r="K14" s="24"/>
      <c r="N14" s="2" t="s">
        <v>131</v>
      </c>
    </row>
    <row r="15" spans="1:15" ht="14.25" customHeight="1" x14ac:dyDescent="0.45">
      <c r="D15" s="15" t="str">
        <f t="shared" si="0"/>
        <v></v>
      </c>
      <c r="E15" s="24" t="str">
        <f t="shared" si="1"/>
        <v> 2.2 Der Wertebereich der Variablen wird beachtet (kein uint8_t test = 300).</v>
      </c>
      <c r="F15" s="24"/>
      <c r="G15" s="24"/>
      <c r="H15" s="24"/>
      <c r="I15" s="24"/>
      <c r="J15" s="24"/>
      <c r="K15" s="24"/>
      <c r="N15" s="2" t="s">
        <v>132</v>
      </c>
    </row>
    <row r="16" spans="1:15" ht="14.25" customHeight="1" x14ac:dyDescent="0.45">
      <c r="D16" s="15" t="str">
        <f t="shared" si="0"/>
        <v></v>
      </c>
      <c r="E16" s="24" t="str">
        <f t="shared" si="1"/>
        <v> 2.3 Für boole Werte wird nur 0 (Falsch), und !=0 (Wahr) genutzt, kein 't', 'f' oder -1, 1.</v>
      </c>
      <c r="F16" s="24"/>
      <c r="G16" s="24"/>
      <c r="H16" s="24"/>
      <c r="I16" s="24"/>
      <c r="J16" s="24"/>
      <c r="K16" s="24"/>
      <c r="N16" s="2" t="s">
        <v>133</v>
      </c>
    </row>
    <row r="17" spans="2:14" ht="14.25" customHeight="1" x14ac:dyDescent="0.45">
      <c r="D17" s="15" t="str">
        <f t="shared" si="0"/>
        <v></v>
      </c>
      <c r="E17" s="24" t="str">
        <f t="shared" si="1"/>
        <v> 2.4 Variablen dienen jeweils nur einer Funktion.</v>
      </c>
      <c r="F17" s="24"/>
      <c r="G17" s="24"/>
      <c r="H17" s="24"/>
      <c r="I17" s="24"/>
      <c r="J17" s="24"/>
      <c r="K17" s="24"/>
      <c r="N17" s="2" t="s">
        <v>134</v>
      </c>
    </row>
    <row r="18" spans="2:14" ht="14.25" customHeight="1" x14ac:dyDescent="0.45">
      <c r="B18" s="4"/>
      <c r="D18" s="15" t="str">
        <f t="shared" si="0"/>
        <v></v>
      </c>
      <c r="E18" s="24" t="str">
        <f t="shared" si="1"/>
        <v> 2.5 Die Funktion von Variablen sind nicht überladen.</v>
      </c>
      <c r="F18" s="24"/>
      <c r="G18" s="24"/>
      <c r="H18" s="24"/>
      <c r="I18" s="24"/>
      <c r="J18" s="24"/>
      <c r="K18" s="24"/>
      <c r="N18" s="2" t="s">
        <v>135</v>
      </c>
    </row>
    <row r="19" spans="2:14" ht="14.25" customHeight="1" x14ac:dyDescent="0.45">
      <c r="B19" s="4"/>
      <c r="D19" s="15" t="str">
        <f t="shared" si="0"/>
        <v/>
      </c>
      <c r="E19" s="24" t="str">
        <f t="shared" si="1"/>
        <v/>
      </c>
      <c r="F19" s="24"/>
      <c r="G19" s="24"/>
      <c r="H19" s="24"/>
      <c r="I19" s="24"/>
      <c r="J19" s="24"/>
      <c r="K19" s="24"/>
    </row>
    <row r="20" spans="2:14" ht="14.25" customHeight="1" x14ac:dyDescent="0.45">
      <c r="B20" s="4"/>
      <c r="D20" s="15" t="str">
        <f t="shared" si="0"/>
        <v xml:space="preserve"> </v>
      </c>
      <c r="E20" s="24" t="str">
        <f t="shared" si="1"/>
        <v>3. Explizite Zahlenwerte im Code werden vermieden</v>
      </c>
      <c r="F20" s="24"/>
      <c r="G20" s="24"/>
      <c r="H20" s="24"/>
      <c r="I20" s="24"/>
      <c r="J20" s="24"/>
      <c r="K20" s="24"/>
      <c r="N20" s="3" t="s">
        <v>95</v>
      </c>
    </row>
    <row r="21" spans="2:14" x14ac:dyDescent="0.45">
      <c r="B21" s="4"/>
      <c r="D21" s="15" t="str">
        <f t="shared" si="0"/>
        <v></v>
      </c>
      <c r="E21" s="24" t="str">
        <f t="shared" si="1"/>
        <v> 3.1 Es werden maximal die Zahlen 0 und 1 in Funktionen genutzt</v>
      </c>
      <c r="F21" s="24"/>
      <c r="G21" s="24"/>
      <c r="H21" s="24"/>
      <c r="I21" s="24"/>
      <c r="J21" s="24"/>
      <c r="K21" s="24"/>
      <c r="N21" s="2" t="s">
        <v>106</v>
      </c>
    </row>
    <row r="22" spans="2:14" x14ac:dyDescent="0.45">
      <c r="B22" s="4"/>
      <c r="D22" s="15" t="str">
        <f t="shared" si="0"/>
        <v></v>
      </c>
      <c r="E22" s="24" t="str">
        <f t="shared" si="1"/>
        <v> 3.2 (für andere sind Konstanten oder #defines angelegt).</v>
      </c>
      <c r="F22" s="24"/>
      <c r="G22" s="24"/>
      <c r="H22" s="24"/>
      <c r="I22" s="24"/>
      <c r="J22" s="24"/>
      <c r="K22" s="24"/>
      <c r="N22" s="2" t="s">
        <v>107</v>
      </c>
    </row>
    <row r="23" spans="2:14" ht="14.25" customHeight="1" x14ac:dyDescent="0.45">
      <c r="B23" s="4"/>
      <c r="D23" s="15" t="str">
        <f t="shared" si="0"/>
        <v></v>
      </c>
      <c r="E23" s="24" t="str">
        <f t="shared" si="1"/>
        <v> 3.3 Länge von Strings sind nicht fest eingetragen, sondern durch sizeof() and strlen() ermittelt.</v>
      </c>
      <c r="F23" s="24"/>
      <c r="G23" s="24"/>
      <c r="H23" s="24"/>
      <c r="I23" s="24"/>
      <c r="J23" s="24"/>
      <c r="K23" s="24"/>
      <c r="N23" s="2" t="s">
        <v>108</v>
      </c>
    </row>
    <row r="24" spans="2:14" ht="14.25" customHeight="1" x14ac:dyDescent="0.45">
      <c r="B24" s="4"/>
      <c r="D24" s="15" t="str">
        <f t="shared" si="0"/>
        <v></v>
      </c>
      <c r="E24" s="24" t="str">
        <f t="shared" si="1"/>
        <v> 3.4 Konstante und #defines liegen in einen header file.</v>
      </c>
      <c r="F24" s="24"/>
      <c r="G24" s="24"/>
      <c r="H24" s="24"/>
      <c r="I24" s="24"/>
      <c r="J24" s="24"/>
      <c r="K24" s="24"/>
      <c r="N24" s="2" t="s">
        <v>109</v>
      </c>
    </row>
    <row r="25" spans="2:14" ht="14.25" customHeight="1" x14ac:dyDescent="0.45">
      <c r="B25" s="4"/>
      <c r="D25" s="15" t="str">
        <f t="shared" si="0"/>
        <v/>
      </c>
      <c r="E25" s="24" t="str">
        <f t="shared" si="1"/>
        <v/>
      </c>
      <c r="F25" s="24"/>
      <c r="G25" s="24"/>
      <c r="H25" s="24"/>
      <c r="I25" s="24"/>
      <c r="J25" s="24"/>
      <c r="K25" s="24"/>
    </row>
    <row r="26" spans="2:14" x14ac:dyDescent="0.45">
      <c r="B26" s="4"/>
      <c r="D26" s="15" t="str">
        <f t="shared" si="0"/>
        <v xml:space="preserve"> </v>
      </c>
      <c r="E26" s="24" t="str">
        <f t="shared" si="1"/>
        <v>4. Es wurde ausreichend modularisiert</v>
      </c>
      <c r="F26" s="24"/>
      <c r="G26" s="24"/>
      <c r="H26" s="24"/>
      <c r="I26" s="24"/>
      <c r="J26" s="24"/>
      <c r="K26" s="24"/>
      <c r="N26" s="3" t="s">
        <v>96</v>
      </c>
    </row>
    <row r="27" spans="2:14" ht="14.25" customHeight="1" x14ac:dyDescent="0.45">
      <c r="B27" s="4"/>
      <c r="D27" s="15" t="str">
        <f t="shared" si="0"/>
        <v></v>
      </c>
      <c r="E27" s="24" t="str">
        <f t="shared" si="1"/>
        <v> 4.1 main() ist schlank gehalten.</v>
      </c>
      <c r="F27" s="24"/>
      <c r="G27" s="24"/>
      <c r="H27" s="24"/>
      <c r="I27" s="24"/>
      <c r="J27" s="24"/>
      <c r="K27" s="24"/>
      <c r="N27" s="2" t="s">
        <v>110</v>
      </c>
    </row>
    <row r="28" spans="2:14" ht="14.25" customHeight="1" x14ac:dyDescent="0.45">
      <c r="B28" s="4"/>
      <c r="D28" s="15" t="str">
        <f t="shared" si="0"/>
        <v></v>
      </c>
      <c r="E28" s="24" t="str">
        <f t="shared" si="1"/>
        <v> 4.2 Ähnliche Codeabfolgen sind zu Unterfunktionen, Schleifen, Arrays o.ä. zusammengefasst.</v>
      </c>
      <c r="F28" s="24"/>
      <c r="G28" s="24"/>
      <c r="H28" s="24"/>
      <c r="I28" s="24"/>
      <c r="J28" s="24"/>
      <c r="K28" s="24"/>
      <c r="N28" s="2" t="s">
        <v>111</v>
      </c>
    </row>
    <row r="29" spans="2:14" ht="14.25" customHeight="1" x14ac:dyDescent="0.45">
      <c r="B29" s="4"/>
      <c r="D29" s="15" t="str">
        <f t="shared" si="0"/>
        <v></v>
      </c>
      <c r="E29" s="24" t="str">
        <f t="shared" si="1"/>
        <v> 4.3 Funktionen enthalten i.d.R. nicht mehr als 50 Codezeilen.</v>
      </c>
      <c r="F29" s="24"/>
      <c r="G29" s="24"/>
      <c r="H29" s="24"/>
      <c r="I29" s="24"/>
      <c r="J29" s="24"/>
      <c r="K29" s="24"/>
      <c r="N29" s="2" t="s">
        <v>112</v>
      </c>
    </row>
    <row r="30" spans="2:14" ht="14.25" customHeight="1" x14ac:dyDescent="0.45">
      <c r="B30" s="4"/>
      <c r="D30" s="15" t="str">
        <f t="shared" si="0"/>
        <v></v>
      </c>
      <c r="E30" s="24" t="str">
        <f t="shared" si="1"/>
        <v> 4.4 Jede Funktion ist für genau eine Aufgabe zuständig.</v>
      </c>
      <c r="F30" s="24"/>
      <c r="G30" s="24"/>
      <c r="H30" s="24"/>
      <c r="I30" s="24"/>
      <c r="J30" s="24"/>
      <c r="K30" s="24"/>
      <c r="N30" s="2" t="s">
        <v>113</v>
      </c>
    </row>
    <row r="31" spans="2:14" ht="14.25" customHeight="1" x14ac:dyDescent="0.45">
      <c r="B31" s="4"/>
      <c r="D31" s="15" t="str">
        <f t="shared" si="0"/>
        <v></v>
      </c>
      <c r="E31" s="24" t="str">
        <f t="shared" si="1"/>
        <v> 4.5 Eingabe, Verarbeitung und Ausgabe sind gut sepatiert.</v>
      </c>
      <c r="F31" s="24"/>
      <c r="G31" s="24"/>
      <c r="H31" s="24"/>
      <c r="I31" s="24"/>
      <c r="J31" s="24"/>
      <c r="K31" s="24"/>
      <c r="N31" s="2" t="s">
        <v>114</v>
      </c>
    </row>
    <row r="32" spans="2:14" ht="14.25" customHeight="1" x14ac:dyDescent="0.45">
      <c r="B32" s="4"/>
      <c r="D32" s="15" t="str">
        <f t="shared" si="0"/>
        <v/>
      </c>
      <c r="E32" s="24" t="str">
        <f t="shared" si="1"/>
        <v/>
      </c>
      <c r="F32" s="24"/>
      <c r="G32" s="24"/>
      <c r="H32" s="24"/>
      <c r="I32" s="24"/>
      <c r="J32" s="24"/>
      <c r="K32" s="24"/>
    </row>
    <row r="33" spans="2:14" x14ac:dyDescent="0.45">
      <c r="B33" s="4"/>
      <c r="D33" s="15" t="str">
        <f t="shared" si="0"/>
        <v xml:space="preserve"> </v>
      </c>
      <c r="E33" s="24" t="str">
        <f t="shared" si="1"/>
        <v>5. Das Programm ist leserlich</v>
      </c>
      <c r="F33" s="24"/>
      <c r="G33" s="24"/>
      <c r="H33" s="24"/>
      <c r="I33" s="24"/>
      <c r="J33" s="24"/>
      <c r="K33" s="24"/>
      <c r="N33" s="3" t="s">
        <v>97</v>
      </c>
    </row>
    <row r="34" spans="2:14" ht="27.75" customHeight="1" x14ac:dyDescent="0.45">
      <c r="B34" s="4"/>
      <c r="D34" s="15" t="str">
        <f t="shared" si="0"/>
        <v></v>
      </c>
      <c r="E34" s="24" t="str">
        <f t="shared" si="1"/>
        <v> 5.1 Der beschreibende Kommentar am Anfang des Programms ist korrekt und vollständig (z.B. Angabe der verwendeten HW).</v>
      </c>
      <c r="F34" s="24"/>
      <c r="G34" s="24"/>
      <c r="H34" s="24"/>
      <c r="I34" s="24"/>
      <c r="J34" s="24"/>
      <c r="K34" s="24"/>
      <c r="N34" s="2" t="s">
        <v>115</v>
      </c>
    </row>
    <row r="35" spans="2:14" x14ac:dyDescent="0.45">
      <c r="B35" s="4"/>
      <c r="D35" s="15" t="str">
        <f t="shared" si="0"/>
        <v></v>
      </c>
      <c r="E35" s="24" t="str">
        <f t="shared" si="1"/>
        <v> 5.2 Einrückungen werden für die unterschiedlichen Ebenen verwendet.</v>
      </c>
      <c r="F35" s="24"/>
      <c r="G35" s="24"/>
      <c r="H35" s="24"/>
      <c r="I35" s="24"/>
      <c r="J35" s="24"/>
      <c r="K35" s="24"/>
      <c r="N35" s="2" t="s">
        <v>116</v>
      </c>
    </row>
    <row r="36" spans="2:14" ht="14.25" customHeight="1" x14ac:dyDescent="0.45">
      <c r="B36" s="4"/>
      <c r="D36" s="15" t="str">
        <f t="shared" si="0"/>
        <v></v>
      </c>
      <c r="E36" s="24" t="str">
        <f t="shared" si="1"/>
        <v> 5.3 Es werden nicht zu viele Leerzeilen genutzt, i.d.R. reicht eine Leerzeile.</v>
      </c>
      <c r="F36" s="24"/>
      <c r="G36" s="24"/>
      <c r="H36" s="24"/>
      <c r="I36" s="24"/>
      <c r="J36" s="24"/>
      <c r="K36" s="24"/>
      <c r="N36" s="2" t="s">
        <v>117</v>
      </c>
    </row>
    <row r="37" spans="2:14" ht="14.25" customHeight="1" x14ac:dyDescent="0.45">
      <c r="B37" s="4"/>
      <c r="D37" s="15" t="str">
        <f t="shared" si="0"/>
        <v></v>
      </c>
      <c r="E37" s="24" t="str">
        <f t="shared" si="1"/>
        <v> 5.4 Kommentare sind verständlich; es ist kein Code auskommentiert.</v>
      </c>
      <c r="F37" s="24"/>
      <c r="G37" s="24"/>
      <c r="H37" s="24"/>
      <c r="I37" s="24"/>
      <c r="J37" s="24"/>
      <c r="K37" s="24"/>
      <c r="N37" s="2" t="s">
        <v>118</v>
      </c>
    </row>
    <row r="38" spans="2:14" ht="14.25" customHeight="1" x14ac:dyDescent="0.45">
      <c r="B38" s="4"/>
      <c r="D38" s="15" t="str">
        <f t="shared" si="0"/>
        <v></v>
      </c>
      <c r="E38" s="24" t="str">
        <f t="shared" si="1"/>
        <v> 5.5 Kommentare enthalten keine Fehler in Grammatik und Rechschreibung.</v>
      </c>
      <c r="F38" s="24"/>
      <c r="G38" s="24"/>
      <c r="H38" s="24"/>
      <c r="I38" s="24"/>
      <c r="J38" s="24"/>
      <c r="K38" s="24"/>
      <c r="N38" s="2" t="s">
        <v>119</v>
      </c>
    </row>
    <row r="39" spans="2:14" x14ac:dyDescent="0.45">
      <c r="B39" s="4"/>
      <c r="D39" s="15" t="str">
        <f t="shared" si="0"/>
        <v/>
      </c>
      <c r="E39" s="24" t="str">
        <f t="shared" si="1"/>
        <v/>
      </c>
      <c r="F39" s="24"/>
      <c r="G39" s="24"/>
      <c r="H39" s="24"/>
      <c r="I39" s="24"/>
      <c r="J39" s="24"/>
      <c r="K39" s="24"/>
    </row>
    <row r="40" spans="2:14" ht="14.25" customHeight="1" x14ac:dyDescent="0.45">
      <c r="B40" s="4"/>
      <c r="D40" s="15" t="str">
        <f t="shared" si="0"/>
        <v xml:space="preserve"> </v>
      </c>
      <c r="E40" s="24" t="str">
        <f t="shared" si="1"/>
        <v>6. Verzweigungen wurden optimiert</v>
      </c>
      <c r="F40" s="24"/>
      <c r="G40" s="24"/>
      <c r="H40" s="24"/>
      <c r="I40" s="24"/>
      <c r="J40" s="24"/>
      <c r="K40" s="24"/>
      <c r="N40" s="3" t="s">
        <v>98</v>
      </c>
    </row>
    <row r="41" spans="2:14" ht="14.25" customHeight="1" x14ac:dyDescent="0.45">
      <c r="B41" s="4"/>
      <c r="D41" s="15" t="str">
        <f t="shared" si="0"/>
        <v></v>
      </c>
      <c r="E41" s="24" t="str">
        <f t="shared" si="1"/>
        <v> 6.1 Bei gegenseitig ausschließende Bedingungen wurde if-then-else-if genutzt.</v>
      </c>
      <c r="F41" s="24"/>
      <c r="G41" s="24"/>
      <c r="H41" s="24"/>
      <c r="I41" s="24"/>
      <c r="J41" s="24"/>
      <c r="K41" s="24"/>
      <c r="N41" s="2" t="s">
        <v>120</v>
      </c>
    </row>
    <row r="42" spans="2:14" ht="28.5" customHeight="1" x14ac:dyDescent="0.45">
      <c r="B42" s="4"/>
      <c r="D42" s="15" t="str">
        <f t="shared" si="0"/>
        <v></v>
      </c>
      <c r="E42" s="24" t="str">
        <f t="shared" si="1"/>
        <v> 6.2 Die Programmteile im if-then-else beinhalten keine gleichen Anfangs- oder Endanweisungen.</v>
      </c>
      <c r="F42" s="24"/>
      <c r="G42" s="24"/>
      <c r="H42" s="24"/>
      <c r="I42" s="24"/>
      <c r="J42" s="24"/>
      <c r="K42" s="24"/>
      <c r="N42" s="2" t="s">
        <v>121</v>
      </c>
    </row>
    <row r="43" spans="2:14" ht="14.25" customHeight="1" x14ac:dyDescent="0.45">
      <c r="B43" s="4"/>
      <c r="D43" s="15" t="str">
        <f t="shared" si="0"/>
        <v></v>
      </c>
      <c r="E43" s="24" t="str">
        <f t="shared" si="1"/>
        <v> 6.3 Wo es geht wird switch-case statt if-then-else genutzt.</v>
      </c>
      <c r="F43" s="24"/>
      <c r="G43" s="24"/>
      <c r="H43" s="24"/>
      <c r="I43" s="24"/>
      <c r="J43" s="24"/>
      <c r="K43" s="24"/>
      <c r="N43" s="2" t="s">
        <v>122</v>
      </c>
    </row>
    <row r="44" spans="2:14" x14ac:dyDescent="0.45">
      <c r="B44" s="4"/>
      <c r="D44" s="15" t="str">
        <f t="shared" si="0"/>
        <v></v>
      </c>
      <c r="E44" s="24" t="str">
        <f t="shared" si="1"/>
        <v> 6.4 Bei switch-case Anweisungen ist der default Fall berücksichtigt</v>
      </c>
      <c r="F44" s="24"/>
      <c r="G44" s="24"/>
      <c r="H44" s="24"/>
      <c r="I44" s="24"/>
      <c r="J44" s="24"/>
      <c r="K44" s="24"/>
      <c r="N44" s="2" t="s">
        <v>123</v>
      </c>
    </row>
    <row r="45" spans="2:14" x14ac:dyDescent="0.45">
      <c r="B45" s="4"/>
      <c r="D45" s="15" t="str">
        <f t="shared" si="0"/>
        <v></v>
      </c>
      <c r="E45" s="24" t="str">
        <f t="shared" si="1"/>
        <v> 6.5 und die korrekte Verwendung von break geprüft worden.</v>
      </c>
      <c r="F45" s="24"/>
      <c r="G45" s="24"/>
      <c r="H45" s="24"/>
      <c r="I45" s="24"/>
      <c r="J45" s="24"/>
      <c r="K45" s="24"/>
      <c r="N45" s="2" t="s">
        <v>124</v>
      </c>
    </row>
    <row r="46" spans="2:14" ht="14.25" customHeight="1" x14ac:dyDescent="0.45">
      <c r="B46" s="4"/>
      <c r="D46" s="15" t="str">
        <f t="shared" si="0"/>
        <v></v>
      </c>
      <c r="E46" s="24" t="str">
        <f t="shared" si="1"/>
        <v> 6.6 goto wird nicht verwendet.</v>
      </c>
      <c r="F46" s="24"/>
      <c r="G46" s="24"/>
      <c r="H46" s="24"/>
      <c r="I46" s="24"/>
      <c r="J46" s="24"/>
      <c r="K46" s="24"/>
      <c r="N46" s="2" t="s">
        <v>125</v>
      </c>
    </row>
    <row r="47" spans="2:14" ht="14.25" customHeight="1" x14ac:dyDescent="0.45">
      <c r="B47" s="4"/>
      <c r="D47" s="15" t="str">
        <f t="shared" si="0"/>
        <v/>
      </c>
      <c r="E47" s="24" t="str">
        <f t="shared" si="1"/>
        <v/>
      </c>
      <c r="F47" s="24"/>
      <c r="G47" s="24"/>
      <c r="H47" s="24"/>
      <c r="I47" s="24"/>
      <c r="J47" s="24"/>
      <c r="K47" s="24"/>
    </row>
    <row r="48" spans="2:14" ht="14.25" customHeight="1" x14ac:dyDescent="0.45">
      <c r="B48" s="4"/>
      <c r="D48" s="15" t="str">
        <f t="shared" si="0"/>
        <v xml:space="preserve"> </v>
      </c>
      <c r="E48" s="24" t="str">
        <f t="shared" si="1"/>
        <v>7. Programmablauf wurde optimiert</v>
      </c>
      <c r="F48" s="24"/>
      <c r="G48" s="24"/>
      <c r="H48" s="24"/>
      <c r="I48" s="24"/>
      <c r="J48" s="24"/>
      <c r="K48" s="24"/>
      <c r="N48" s="3" t="s">
        <v>99</v>
      </c>
    </row>
    <row r="49" spans="2:14" ht="29.25" customHeight="1" x14ac:dyDescent="0.45">
      <c r="B49" s="4"/>
      <c r="D49" s="15" t="str">
        <f t="shared" si="0"/>
        <v></v>
      </c>
      <c r="E49" s="24" t="str">
        <f t="shared" si="1"/>
        <v> 7.1 Es werden statt _delay_ms() / _delay_us() Interrupts, Timer oder Interrupt-gesteuerte Takte genutzt.</v>
      </c>
      <c r="F49" s="24"/>
      <c r="G49" s="24"/>
      <c r="H49" s="24"/>
      <c r="I49" s="24"/>
      <c r="J49" s="24"/>
      <c r="K49" s="24"/>
      <c r="N49" s="2" t="s">
        <v>126</v>
      </c>
    </row>
    <row r="50" spans="2:14" ht="14.25" customHeight="1" x14ac:dyDescent="0.45">
      <c r="B50" s="4"/>
      <c r="D50" s="15" t="str">
        <f t="shared" si="0"/>
        <v></v>
      </c>
      <c r="E50" s="24" t="str">
        <f t="shared" si="1"/>
        <v> 7.2 ISR enthalten nur wenig Code (aufgerufene Unterfunktionen berücksichtigen!).</v>
      </c>
      <c r="F50" s="24"/>
      <c r="G50" s="24"/>
      <c r="H50" s="24"/>
      <c r="I50" s="24"/>
      <c r="J50" s="24"/>
      <c r="K50" s="24"/>
      <c r="N50" s="2" t="s">
        <v>127</v>
      </c>
    </row>
    <row r="51" spans="2:14" ht="14.25" customHeight="1" x14ac:dyDescent="0.45">
      <c r="B51" s="4"/>
      <c r="D51" s="15" t="str">
        <f t="shared" si="0"/>
        <v/>
      </c>
      <c r="E51" s="24" t="str">
        <f t="shared" si="1"/>
        <v/>
      </c>
      <c r="F51" s="24"/>
      <c r="G51" s="24"/>
      <c r="H51" s="24"/>
      <c r="I51" s="24"/>
      <c r="J51" s="24"/>
      <c r="K51" s="24"/>
    </row>
    <row r="52" spans="2:14" ht="14.25" customHeight="1" x14ac:dyDescent="0.45">
      <c r="B52" s="4"/>
      <c r="D52" s="15" t="str">
        <f t="shared" si="0"/>
        <v xml:space="preserve"> </v>
      </c>
      <c r="E52" s="24" t="str">
        <f t="shared" si="1"/>
        <v>8. Das Programm läuft korrekt</v>
      </c>
      <c r="F52" s="24"/>
      <c r="G52" s="24"/>
      <c r="H52" s="24"/>
      <c r="I52" s="24"/>
      <c r="J52" s="24"/>
      <c r="K52" s="24"/>
      <c r="N52" s="3" t="s">
        <v>100</v>
      </c>
    </row>
    <row r="53" spans="2:14" ht="14.25" customHeight="1" x14ac:dyDescent="0.45">
      <c r="B53" s="4"/>
      <c r="D53" s="15" t="str">
        <f t="shared" si="0"/>
        <v></v>
      </c>
      <c r="E53" s="24" t="str">
        <f t="shared" si="1"/>
        <v> 8.1 Die Dateien sind vollständig und ausreichend zum kompilieren.</v>
      </c>
      <c r="F53" s="24"/>
      <c r="G53" s="24"/>
      <c r="H53" s="24"/>
      <c r="I53" s="24"/>
      <c r="J53" s="24"/>
      <c r="K53" s="24"/>
      <c r="N53" s="2" t="s">
        <v>128</v>
      </c>
    </row>
    <row r="54" spans="2:14" x14ac:dyDescent="0.45">
      <c r="B54" s="4"/>
      <c r="D54" s="15" t="str">
        <f t="shared" si="0"/>
        <v></v>
      </c>
      <c r="E54" s="24" t="str">
        <f t="shared" si="1"/>
        <v> 8.2 Es gibt keine Fehler oder Warnings beim kompilieren.</v>
      </c>
      <c r="F54" s="24"/>
      <c r="G54" s="24"/>
      <c r="H54" s="24"/>
      <c r="I54" s="24"/>
      <c r="J54" s="24"/>
      <c r="K54" s="24"/>
      <c r="N54" s="2" t="s">
        <v>129</v>
      </c>
    </row>
    <row r="55" spans="2:14" x14ac:dyDescent="0.45">
      <c r="B55" s="4"/>
      <c r="D55" s="15" t="str">
        <f t="shared" si="0"/>
        <v></v>
      </c>
      <c r="E55" s="24" t="str">
        <f t="shared" ref="E55" si="2">IF(N55="","",IF(ISNUMBER(SEARCH("Tipps",N55)),REPLACE(N55,SEARCH("Tipps",N55),5,""),IF(ISNUMBER(SEARCH("Tipp",N55)),REPLACE(N55,SEARCH("Tipp",N55),4,""),N55)))</f>
        <v> 8.3 Das Programm ist lauffähig und tut was es soll.</v>
      </c>
      <c r="F55" s="24"/>
      <c r="G55" s="24"/>
      <c r="H55" s="24"/>
      <c r="I55" s="24"/>
      <c r="J55" s="24"/>
      <c r="K55" s="24"/>
      <c r="N55" s="2" t="s">
        <v>130</v>
      </c>
    </row>
    <row r="56" spans="2:14" x14ac:dyDescent="0.45">
      <c r="D56" s="15" t="str">
        <f t="shared" si="0"/>
        <v></v>
      </c>
      <c r="E56" s="24" t="str">
        <f t="shared" ref="E56" si="3">IF(N56="","",IF(ISNUMBER(SEARCH("Tipps",N56)),REPLACE(N56,SEARCH("Tipps",N56),5,""),IF(ISNUMBER(SEARCH("Tipp",N56)),REPLACE(N56,SEARCH("Tipp",N56),4,""),N56)))</f>
        <v> 8.4 Das Programm ist ästetisch und interessant umgesetzt.</v>
      </c>
      <c r="F56" s="24"/>
      <c r="G56" s="24"/>
      <c r="H56" s="24"/>
      <c r="I56" s="24"/>
      <c r="J56" s="24"/>
      <c r="K56" s="24"/>
      <c r="N56" s="2" t="s">
        <v>139</v>
      </c>
    </row>
    <row r="57" spans="2:14" x14ac:dyDescent="0.45">
      <c r="D57" s="13"/>
    </row>
    <row r="58" spans="2:14" ht="25.5" x14ac:dyDescent="0.75">
      <c r="B58" s="1" t="s">
        <v>1</v>
      </c>
      <c r="D58" s="13"/>
    </row>
    <row r="59" spans="2:14" x14ac:dyDescent="0.45">
      <c r="D59" s="13"/>
    </row>
    <row r="60" spans="2:14" x14ac:dyDescent="0.45">
      <c r="D60" s="13"/>
    </row>
    <row r="61" spans="2:14" x14ac:dyDescent="0.45">
      <c r="D61" s="13"/>
    </row>
    <row r="62" spans="2:14" x14ac:dyDescent="0.45">
      <c r="D62" s="13"/>
    </row>
    <row r="63" spans="2:14" x14ac:dyDescent="0.45">
      <c r="D63" s="13"/>
    </row>
    <row r="64" spans="2:14" x14ac:dyDescent="0.45">
      <c r="D64" s="13"/>
    </row>
    <row r="65" spans="4:4" x14ac:dyDescent="0.45">
      <c r="D65" s="13"/>
    </row>
    <row r="66" spans="4:4" x14ac:dyDescent="0.45">
      <c r="D66" s="13"/>
    </row>
    <row r="67" spans="4:4" x14ac:dyDescent="0.45">
      <c r="D67" s="13"/>
    </row>
    <row r="68" spans="4:4" x14ac:dyDescent="0.45">
      <c r="D68" s="13"/>
    </row>
    <row r="69" spans="4:4" x14ac:dyDescent="0.45">
      <c r="D69" s="13"/>
    </row>
    <row r="70" spans="4:4" x14ac:dyDescent="0.45">
      <c r="D70" s="13"/>
    </row>
    <row r="71" spans="4:4" x14ac:dyDescent="0.45">
      <c r="D71" s="13"/>
    </row>
    <row r="72" spans="4:4" x14ac:dyDescent="0.45">
      <c r="D72" s="13"/>
    </row>
    <row r="92" spans="1:13" s="5" customFormat="1" ht="14.65" thickBot="1" x14ac:dyDescent="0.5">
      <c r="A92" s="17"/>
      <c r="B92" s="2"/>
      <c r="C92" s="2"/>
      <c r="D92" s="12"/>
      <c r="E92" s="2"/>
      <c r="F92" s="2"/>
      <c r="G92" s="2"/>
      <c r="H92" s="2"/>
      <c r="I92" s="2"/>
      <c r="J92" s="2"/>
      <c r="K92" s="2"/>
      <c r="M92" s="8"/>
    </row>
    <row r="93" spans="1:13" s="4" customFormat="1" x14ac:dyDescent="0.45">
      <c r="A93" s="17"/>
      <c r="B93" s="2"/>
      <c r="C93" s="2"/>
      <c r="D93" s="12"/>
      <c r="E93" s="2"/>
      <c r="F93" s="2"/>
      <c r="G93" s="2"/>
      <c r="H93" s="2"/>
      <c r="I93" s="2"/>
      <c r="J93" s="2"/>
      <c r="K93" s="2"/>
      <c r="M93" s="9"/>
    </row>
    <row r="94" spans="1:13" ht="14.65" thickBot="1" x14ac:dyDescent="0.5">
      <c r="A94" s="18"/>
    </row>
    <row r="95" spans="1:13" x14ac:dyDescent="0.45">
      <c r="A95" s="19"/>
    </row>
  </sheetData>
  <mergeCells count="53">
    <mergeCell ref="E55:K55"/>
    <mergeCell ref="E56:K56"/>
    <mergeCell ref="E16:K16"/>
    <mergeCell ref="E6:K6"/>
    <mergeCell ref="E7:K7"/>
    <mergeCell ref="E8:K8"/>
    <mergeCell ref="E9:K9"/>
    <mergeCell ref="E10:K10"/>
    <mergeCell ref="E11:K11"/>
    <mergeCell ref="E12:K12"/>
    <mergeCell ref="E13:K13"/>
    <mergeCell ref="E14:K14"/>
    <mergeCell ref="E15:K15"/>
    <mergeCell ref="E17:K17"/>
    <mergeCell ref="E18:K18"/>
    <mergeCell ref="E19:K19"/>
    <mergeCell ref="E20:K20"/>
    <mergeCell ref="E21:K21"/>
    <mergeCell ref="E33:K33"/>
    <mergeCell ref="E22:K22"/>
    <mergeCell ref="E23:K23"/>
    <mergeCell ref="E24:K24"/>
    <mergeCell ref="E25:K25"/>
    <mergeCell ref="E26:K26"/>
    <mergeCell ref="E27:K27"/>
    <mergeCell ref="E28:K28"/>
    <mergeCell ref="E29:K29"/>
    <mergeCell ref="E30:K30"/>
    <mergeCell ref="E31:K31"/>
    <mergeCell ref="E32:K32"/>
    <mergeCell ref="E43:K43"/>
    <mergeCell ref="E44:K44"/>
    <mergeCell ref="E34:K34"/>
    <mergeCell ref="E35:K35"/>
    <mergeCell ref="E36:K36"/>
    <mergeCell ref="E37:K37"/>
    <mergeCell ref="E38:K38"/>
    <mergeCell ref="E51:K51"/>
    <mergeCell ref="E52:K52"/>
    <mergeCell ref="E53:K53"/>
    <mergeCell ref="E54:K54"/>
    <mergeCell ref="A1:A5"/>
    <mergeCell ref="I1:K2"/>
    <mergeCell ref="E45:K45"/>
    <mergeCell ref="E46:K46"/>
    <mergeCell ref="E47:K47"/>
    <mergeCell ref="E48:K48"/>
    <mergeCell ref="E49:K49"/>
    <mergeCell ref="E50:K50"/>
    <mergeCell ref="E39:K39"/>
    <mergeCell ref="E40:K40"/>
    <mergeCell ref="E41:K41"/>
    <mergeCell ref="E42:K42"/>
  </mergeCells>
  <conditionalFormatting sqref="D1:D5 D7:D1048576">
    <cfRule type="expression" dxfId="31" priority="17">
      <formula>LEFT(D1,1)="þ"</formula>
    </cfRule>
    <cfRule type="expression" dxfId="30" priority="18">
      <formula>LEFT(D1,1)="ý"</formula>
    </cfRule>
  </conditionalFormatting>
  <conditionalFormatting sqref="D6:D54">
    <cfRule type="containsText" dxfId="29" priority="14" operator="containsText" text="¨">
      <formula>NOT(ISERROR(SEARCH("¨",D6)))</formula>
    </cfRule>
    <cfRule type="expression" dxfId="28" priority="15">
      <formula>LEFT(D6,1)="þ"</formula>
    </cfRule>
    <cfRule type="expression" dxfId="27" priority="16">
      <formula>LEFT(D6,1)="ý"</formula>
    </cfRule>
  </conditionalFormatting>
  <conditionalFormatting sqref="E6:E54">
    <cfRule type="expression" dxfId="26" priority="13">
      <formula>MID(E6,2,1)="."</formula>
    </cfRule>
  </conditionalFormatting>
  <conditionalFormatting sqref="E55">
    <cfRule type="expression" dxfId="25" priority="8">
      <formula>MID(E55,2,1)="."</formula>
    </cfRule>
  </conditionalFormatting>
  <conditionalFormatting sqref="D55">
    <cfRule type="containsText" dxfId="24" priority="5" operator="containsText" text="¨">
      <formula>NOT(ISERROR(SEARCH("¨",D55)))</formula>
    </cfRule>
    <cfRule type="expression" dxfId="23" priority="6">
      <formula>LEFT(D55,1)="þ"</formula>
    </cfRule>
    <cfRule type="expression" dxfId="22" priority="7">
      <formula>LEFT(D55,1)="ý"</formula>
    </cfRule>
  </conditionalFormatting>
  <conditionalFormatting sqref="D56">
    <cfRule type="containsText" dxfId="21" priority="2" operator="containsText" text="¨">
      <formula>NOT(ISERROR(SEARCH("¨",D56)))</formula>
    </cfRule>
    <cfRule type="expression" dxfId="20" priority="3">
      <formula>LEFT(D56,1)="þ"</formula>
    </cfRule>
    <cfRule type="expression" dxfId="19" priority="4">
      <formula>LEFT(D56,1)="ý"</formula>
    </cfRule>
  </conditionalFormatting>
  <conditionalFormatting sqref="E56">
    <cfRule type="expression" dxfId="18" priority="1">
      <formula>MID(E56,2,1)="."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826F8-D079-48D4-AF84-5D96E33EF063}">
  <sheetPr codeName="Tabelle2"/>
  <dimension ref="A1:N95"/>
  <sheetViews>
    <sheetView view="pageBreakPreview" zoomScale="70" zoomScaleNormal="100" zoomScaleSheetLayoutView="70" workbookViewId="0">
      <pane xSplit="4" ySplit="5" topLeftCell="E6" activePane="bottomRight" state="frozen"/>
      <selection activeCell="B1" sqref="B1:K2"/>
      <selection pane="topRight" activeCell="B1" sqref="B1:K2"/>
      <selection pane="bottomLeft" activeCell="B1" sqref="B1:K2"/>
      <selection pane="bottomRight" activeCell="B1" sqref="B1:K2"/>
    </sheetView>
  </sheetViews>
  <sheetFormatPr baseColWidth="10" defaultRowHeight="14.25" x14ac:dyDescent="0.45"/>
  <cols>
    <col min="1" max="1" width="15.73046875" style="17" customWidth="1"/>
    <col min="2" max="2" width="2.53125" style="2" customWidth="1"/>
    <col min="3" max="3" width="3.1328125" style="2" customWidth="1"/>
    <col min="4" max="4" width="3.1328125" style="14" customWidth="1"/>
    <col min="5" max="10" width="10.6640625" style="2"/>
    <col min="11" max="11" width="14.53125" style="2" customWidth="1"/>
    <col min="12" max="12" width="1.06640625" style="2" customWidth="1"/>
    <col min="13" max="13" width="3.9296875" style="7" customWidth="1"/>
    <col min="14" max="16384" width="10.6640625" style="2"/>
  </cols>
  <sheetData>
    <row r="1" spans="1:14" x14ac:dyDescent="0.45">
      <c r="A1" s="25" t="s">
        <v>90</v>
      </c>
      <c r="D1" s="11" t="s">
        <v>4</v>
      </c>
      <c r="E1" s="23" t="str">
        <f>Projektname</f>
        <v>__________</v>
      </c>
      <c r="H1" s="22" t="s">
        <v>2</v>
      </c>
      <c r="I1" s="27" t="str">
        <f>Entwickler</f>
        <v>___________</v>
      </c>
      <c r="J1" s="27"/>
      <c r="K1" s="27"/>
      <c r="L1" s="6"/>
    </row>
    <row r="2" spans="1:14" x14ac:dyDescent="0.45">
      <c r="A2" s="26"/>
      <c r="D2" s="11" t="s">
        <v>3</v>
      </c>
      <c r="E2" s="20" t="str">
        <f>ProjektNr</f>
        <v>__________</v>
      </c>
      <c r="I2" s="27"/>
      <c r="J2" s="27"/>
      <c r="K2" s="27"/>
      <c r="L2" s="6"/>
    </row>
    <row r="3" spans="1:14" x14ac:dyDescent="0.45">
      <c r="A3" s="26"/>
      <c r="N3" s="2" t="str">
        <f>IF(N13="","",IF(SEARCH("Tipps",N13),REPLACE(N13,SEARCH("Tipps",N13),5,""),REPLACE(N13,SEARCH("Tipp",N13),4,"")))</f>
        <v> 1.2 Entkoppelkondensatoren (100nF + 1uF) zwischen Versorgung (VCC, VDD) und Masse (GND) sind vorgesehen. Diese sind in der Zeichnung bereits nahe an der Komponente gezeichnet. </v>
      </c>
    </row>
    <row r="4" spans="1:14" ht="25.5" x14ac:dyDescent="0.75">
      <c r="A4" s="26"/>
      <c r="B4" s="1" t="s">
        <v>88</v>
      </c>
    </row>
    <row r="5" spans="1:14" x14ac:dyDescent="0.45">
      <c r="A5" s="26"/>
      <c r="N5" s="2" t="s">
        <v>44</v>
      </c>
    </row>
    <row r="6" spans="1:14" ht="14.25" customHeight="1" x14ac:dyDescent="0.45">
      <c r="D6" s="15" t="str">
        <f>IF(ISNUMBER(SEARCH(".",LEFT(N6,3))),IF(A6="+","þ",IF(A6="-","ý",IF(A6="o","¨","")))&amp;IF(LEFT(E6,1)=" ",""," "),"")</f>
        <v xml:space="preserve"> </v>
      </c>
      <c r="E6" s="24" t="str">
        <f>IF(N6="","",IF(ISNUMBER(SEARCH("Tipps",N6)),REPLACE(N6,SEARCH("Tipps",N6),5,""),IF(ISNUMBER(SEARCH("Tipp",N6)),REPLACE(N6,SEARCH("Tipp",N6),4,""),N6)))</f>
        <v>0. Vorbetrachtungen</v>
      </c>
      <c r="F6" s="24"/>
      <c r="G6" s="24"/>
      <c r="H6" s="24"/>
      <c r="I6" s="24"/>
      <c r="J6" s="24"/>
      <c r="K6" s="24"/>
      <c r="M6" s="7" t="str">
        <f t="shared" ref="M6:M25" si="0">IF(LEFT(N6,1)=" ","o",IF(N6="","","p "))</f>
        <v xml:space="preserve">p </v>
      </c>
      <c r="N6" s="2" t="s">
        <v>45</v>
      </c>
    </row>
    <row r="7" spans="1:14" ht="28.5" customHeight="1" x14ac:dyDescent="0.45">
      <c r="D7" s="15" t="str">
        <f t="shared" ref="D7:D56" si="1">IF(ISNUMBER(SEARCH(".",LEFT(N7,3))),IF(A7="+","þ",IF(A7="-","ý",IF(A7="o","¨","")))&amp;IF(LEFT(E7,1)=" ",""," "),"")</f>
        <v></v>
      </c>
      <c r="E7" s="24" t="str">
        <f t="shared" ref="E7:E55" si="2">IF(N7="","",IF(ISNUMBER(SEARCH("Tipps",N7)),REPLACE(N7,SEARCH("Tipps",N7),5,""),IF(ISNUMBER(SEARCH("Tipp",N7)),REPLACE(N7,SEARCH("Tipp",N7),4,""),N7)))</f>
        <v> 0.1 Ein Konzept für die Aufteilung der Funktionalitäten auf Basisboard, IC-Boards und Hook-Ups ist vorhanden.</v>
      </c>
      <c r="F7" s="24"/>
      <c r="G7" s="24"/>
      <c r="H7" s="24"/>
      <c r="I7" s="24"/>
      <c r="J7" s="24"/>
      <c r="K7" s="24"/>
      <c r="M7" s="7" t="str">
        <f t="shared" si="0"/>
        <v>o</v>
      </c>
      <c r="N7" s="2" t="s">
        <v>46</v>
      </c>
    </row>
    <row r="8" spans="1:14" ht="14.25" customHeight="1" x14ac:dyDescent="0.45">
      <c r="D8" s="15" t="str">
        <f t="shared" si="1"/>
        <v></v>
      </c>
      <c r="E8" s="24" t="str">
        <f t="shared" si="2"/>
        <v> 0.2 Die Hauptspannungsebene für alle Boards ist bekannt (meist 3.3V oder 5V)</v>
      </c>
      <c r="F8" s="24"/>
      <c r="G8" s="24"/>
      <c r="H8" s="24"/>
      <c r="I8" s="24"/>
      <c r="J8" s="24"/>
      <c r="K8" s="24"/>
      <c r="M8" s="7" t="str">
        <f t="shared" si="0"/>
        <v>o</v>
      </c>
      <c r="N8" s="2" t="s">
        <v>47</v>
      </c>
    </row>
    <row r="9" spans="1:14" ht="29.25" customHeight="1" x14ac:dyDescent="0.45">
      <c r="D9" s="15" t="str">
        <f t="shared" si="1"/>
        <v></v>
      </c>
      <c r="E9" s="24" t="str">
        <f t="shared" si="2"/>
        <v> 0.3 Muss auf mehrere Versorgungsspannungen zurückgegriffen werden (z.B. weil ein Sensor 3.3V und ein weiterer 5V benötigt), so ist ein Konzept vorhanden, wie dies zu erfolgen hat </v>
      </c>
      <c r="F9" s="24"/>
      <c r="G9" s="24"/>
      <c r="H9" s="24"/>
      <c r="I9" s="24"/>
      <c r="J9" s="24"/>
      <c r="K9" s="24"/>
      <c r="M9" s="7" t="str">
        <f t="shared" si="0"/>
        <v>o</v>
      </c>
      <c r="N9" s="2" t="s">
        <v>48</v>
      </c>
    </row>
    <row r="10" spans="1:14" x14ac:dyDescent="0.45">
      <c r="D10" s="15" t="str">
        <f t="shared" si="1"/>
        <v/>
      </c>
      <c r="E10" s="24" t="str">
        <f t="shared" si="2"/>
        <v/>
      </c>
      <c r="F10" s="24"/>
      <c r="G10" s="24"/>
      <c r="H10" s="24"/>
      <c r="I10" s="24"/>
      <c r="J10" s="24"/>
      <c r="K10" s="24"/>
      <c r="M10" s="7" t="str">
        <f t="shared" si="0"/>
        <v/>
      </c>
    </row>
    <row r="11" spans="1:14" ht="14.25" customHeight="1" x14ac:dyDescent="0.45">
      <c r="D11" s="15" t="str">
        <f t="shared" si="1"/>
        <v xml:space="preserve"> </v>
      </c>
      <c r="E11" s="24" t="str">
        <f t="shared" si="2"/>
        <v>1. Microcontroller</v>
      </c>
      <c r="F11" s="24"/>
      <c r="G11" s="24"/>
      <c r="H11" s="24"/>
      <c r="I11" s="24"/>
      <c r="J11" s="24"/>
      <c r="K11" s="24"/>
      <c r="M11" s="7" t="str">
        <f t="shared" si="0"/>
        <v xml:space="preserve">p </v>
      </c>
      <c r="N11" s="2" t="s">
        <v>49</v>
      </c>
    </row>
    <row r="12" spans="1:14" ht="14.25" customHeight="1" x14ac:dyDescent="0.45">
      <c r="D12" s="15" t="str">
        <f t="shared" si="1"/>
        <v></v>
      </c>
      <c r="E12" s="24" t="str">
        <f t="shared" si="2"/>
        <v> 1.1 Es ist mindestens ein Quarz in der Schaltung vorgesehen (vgl. 328PB Board) </v>
      </c>
      <c r="F12" s="24"/>
      <c r="G12" s="24"/>
      <c r="H12" s="24"/>
      <c r="I12" s="24"/>
      <c r="J12" s="24"/>
      <c r="K12" s="24"/>
      <c r="M12" s="7" t="str">
        <f t="shared" si="0"/>
        <v>o</v>
      </c>
      <c r="N12" s="2" t="s">
        <v>50</v>
      </c>
    </row>
    <row r="13" spans="1:14" ht="28.5" customHeight="1" x14ac:dyDescent="0.45">
      <c r="D13" s="15" t="str">
        <f t="shared" si="1"/>
        <v></v>
      </c>
      <c r="E13" s="24" t="str">
        <f t="shared" si="2"/>
        <v> 1.2 Entkoppelkondensatoren (100nF + 1uF) zwischen Versorgung (VCC, VDD) und Masse (GND) sind vorgesehen. Diese sind in der Zeichnung bereits nahe an der Komponente gezeichnet. </v>
      </c>
      <c r="F13" s="24"/>
      <c r="G13" s="24"/>
      <c r="H13" s="24"/>
      <c r="I13" s="24"/>
      <c r="J13" s="24"/>
      <c r="K13" s="24"/>
      <c r="M13" s="7" t="str">
        <f t="shared" si="0"/>
        <v>o</v>
      </c>
      <c r="N13" s="2" t="s">
        <v>51</v>
      </c>
    </row>
    <row r="14" spans="1:14" ht="29.25" customHeight="1" x14ac:dyDescent="0.45">
      <c r="D14" s="15" t="str">
        <f t="shared" si="1"/>
        <v></v>
      </c>
      <c r="E14" s="24" t="str">
        <f t="shared" si="2"/>
        <v> 1.3 Unter einem externen AD-Wandler IC ist eine separate Masse AGND (vgl. Datenblatt) vorgesehen</v>
      </c>
      <c r="F14" s="24"/>
      <c r="G14" s="24"/>
      <c r="H14" s="24"/>
      <c r="I14" s="24"/>
      <c r="J14" s="24"/>
      <c r="K14" s="24"/>
      <c r="M14" s="7" t="str">
        <f t="shared" si="0"/>
        <v>o</v>
      </c>
      <c r="N14" s="2" t="s">
        <v>52</v>
      </c>
    </row>
    <row r="15" spans="1:14" x14ac:dyDescent="0.45">
      <c r="D15" s="15" t="str">
        <f t="shared" si="1"/>
        <v/>
      </c>
      <c r="E15" s="24" t="str">
        <f t="shared" si="2"/>
        <v/>
      </c>
      <c r="F15" s="24"/>
      <c r="G15" s="24"/>
      <c r="H15" s="24"/>
      <c r="I15" s="24"/>
      <c r="J15" s="24"/>
      <c r="K15" s="24"/>
      <c r="M15" s="7" t="str">
        <f t="shared" si="0"/>
        <v/>
      </c>
    </row>
    <row r="16" spans="1:14" ht="14.25" customHeight="1" x14ac:dyDescent="0.45">
      <c r="D16" s="15" t="str">
        <f t="shared" si="1"/>
        <v xml:space="preserve"> </v>
      </c>
      <c r="E16" s="24" t="str">
        <f t="shared" si="2"/>
        <v>2. Analog-Digitalwandler (auch im Mikrocontroller)</v>
      </c>
      <c r="F16" s="24"/>
      <c r="G16" s="24"/>
      <c r="H16" s="24"/>
      <c r="I16" s="24"/>
      <c r="J16" s="24"/>
      <c r="K16" s="24"/>
      <c r="M16" s="7" t="str">
        <f t="shared" si="0"/>
        <v xml:space="preserve">p </v>
      </c>
      <c r="N16" s="2" t="s">
        <v>53</v>
      </c>
    </row>
    <row r="17" spans="2:14" ht="14.25" customHeight="1" x14ac:dyDescent="0.45">
      <c r="D17" s="15" t="str">
        <f t="shared" si="1"/>
        <v></v>
      </c>
      <c r="E17" s="24" t="str">
        <f t="shared" si="2"/>
        <v> 2.1 AGND und GND sind über einen Lötjumper verbindbar .</v>
      </c>
      <c r="F17" s="24"/>
      <c r="G17" s="24"/>
      <c r="H17" s="24"/>
      <c r="I17" s="24"/>
      <c r="J17" s="24"/>
      <c r="K17" s="24"/>
      <c r="M17" s="7" t="str">
        <f t="shared" si="0"/>
        <v>o</v>
      </c>
      <c r="N17" s="2" t="s">
        <v>54</v>
      </c>
    </row>
    <row r="18" spans="2:14" ht="14.25" customHeight="1" x14ac:dyDescent="0.45">
      <c r="D18" s="15" t="str">
        <f t="shared" si="1"/>
        <v></v>
      </c>
      <c r="E18" s="24" t="str">
        <f t="shared" si="2"/>
        <v> 2.2 AVCC ist über ein LC-Filter 2. Ordnung an VCC angeschlossen</v>
      </c>
      <c r="F18" s="24"/>
      <c r="G18" s="24"/>
      <c r="H18" s="24"/>
      <c r="I18" s="24"/>
      <c r="J18" s="24"/>
      <c r="K18" s="24"/>
      <c r="M18" s="7" t="str">
        <f t="shared" si="0"/>
        <v>o</v>
      </c>
      <c r="N18" s="2" t="s">
        <v>55</v>
      </c>
    </row>
    <row r="19" spans="2:14" ht="14.25" customHeight="1" x14ac:dyDescent="0.45">
      <c r="B19" s="4"/>
      <c r="D19" s="15" t="str">
        <f t="shared" si="1"/>
        <v></v>
      </c>
      <c r="E19" s="24" t="str">
        <f t="shared" si="2"/>
        <v> 2.3 Entkoppelkondensator (100nF) zwischen AVCC und AGND ist vorgesehen</v>
      </c>
      <c r="F19" s="24"/>
      <c r="G19" s="24"/>
      <c r="H19" s="24"/>
      <c r="I19" s="24"/>
      <c r="J19" s="24"/>
      <c r="K19" s="24"/>
      <c r="M19" s="7" t="str">
        <f t="shared" si="0"/>
        <v>o</v>
      </c>
      <c r="N19" s="2" t="s">
        <v>56</v>
      </c>
    </row>
    <row r="20" spans="2:14" ht="14.25" customHeight="1" x14ac:dyDescent="0.45">
      <c r="B20" s="4"/>
      <c r="D20" s="15" t="str">
        <f t="shared" si="1"/>
        <v></v>
      </c>
      <c r="E20" s="24" t="str">
        <f t="shared" si="2"/>
        <v> 2.4 Entkoppelkondensator (100nF) zwischen AVCC und AGND ist vorgesehen</v>
      </c>
      <c r="F20" s="24"/>
      <c r="G20" s="24"/>
      <c r="H20" s="24"/>
      <c r="I20" s="24"/>
      <c r="J20" s="24"/>
      <c r="K20" s="24"/>
      <c r="M20" s="7" t="str">
        <f t="shared" si="0"/>
        <v>o</v>
      </c>
      <c r="N20" s="2" t="s">
        <v>57</v>
      </c>
    </row>
    <row r="21" spans="2:14" x14ac:dyDescent="0.45">
      <c r="B21" s="4"/>
      <c r="D21" s="15" t="str">
        <f t="shared" si="1"/>
        <v/>
      </c>
      <c r="E21" s="24" t="str">
        <f t="shared" si="2"/>
        <v/>
      </c>
      <c r="F21" s="24"/>
      <c r="G21" s="24"/>
      <c r="H21" s="24"/>
      <c r="I21" s="24"/>
      <c r="J21" s="24"/>
      <c r="K21" s="24"/>
      <c r="M21" s="7" t="str">
        <f t="shared" si="0"/>
        <v/>
      </c>
    </row>
    <row r="22" spans="2:14" ht="14.25" customHeight="1" x14ac:dyDescent="0.45">
      <c r="B22" s="4"/>
      <c r="D22" s="15" t="str">
        <f t="shared" si="1"/>
        <v xml:space="preserve"> </v>
      </c>
      <c r="E22" s="24" t="str">
        <f t="shared" si="2"/>
        <v>3. Verbindungen</v>
      </c>
      <c r="F22" s="24"/>
      <c r="G22" s="24"/>
      <c r="H22" s="24"/>
      <c r="I22" s="24"/>
      <c r="J22" s="24"/>
      <c r="K22" s="24"/>
      <c r="M22" s="7" t="str">
        <f t="shared" si="0"/>
        <v xml:space="preserve">p </v>
      </c>
      <c r="N22" s="2" t="s">
        <v>58</v>
      </c>
    </row>
    <row r="23" spans="2:14" ht="14.25" customHeight="1" x14ac:dyDescent="0.45">
      <c r="B23" s="4"/>
      <c r="D23" s="15" t="str">
        <f t="shared" si="1"/>
        <v></v>
      </c>
      <c r="E23" s="24" t="str">
        <f t="shared" si="2"/>
        <v> 3.1 Es wurden die korrekten Symbole für Potentiale (5V, GND, etc) genutzt</v>
      </c>
      <c r="F23" s="24"/>
      <c r="G23" s="24"/>
      <c r="H23" s="24"/>
      <c r="I23" s="24"/>
      <c r="J23" s="24"/>
      <c r="K23" s="24"/>
      <c r="M23" s="7" t="str">
        <f t="shared" si="0"/>
        <v>o</v>
      </c>
      <c r="N23" s="2" t="s">
        <v>59</v>
      </c>
    </row>
    <row r="24" spans="2:14" ht="31.15" customHeight="1" x14ac:dyDescent="0.45">
      <c r="B24" s="4"/>
      <c r="D24" s="15" t="str">
        <f t="shared" si="1"/>
        <v></v>
      </c>
      <c r="E24" s="24" t="str">
        <f t="shared" si="2"/>
        <v> 3.2 Zur Übersichtlichkeit wurden lange Leitungen mit vielen Abgängen vermieden und stattdessen gleich-benamte Leitungen genutzt</v>
      </c>
      <c r="F24" s="24"/>
      <c r="G24" s="24"/>
      <c r="H24" s="24"/>
      <c r="I24" s="24"/>
      <c r="J24" s="24"/>
      <c r="K24" s="24"/>
      <c r="M24" s="7" t="str">
        <f t="shared" si="0"/>
        <v>o</v>
      </c>
      <c r="N24" s="2" t="s">
        <v>60</v>
      </c>
    </row>
    <row r="25" spans="2:14" ht="14.25" customHeight="1" x14ac:dyDescent="0.45">
      <c r="B25" s="4"/>
      <c r="D25" s="15" t="str">
        <f t="shared" si="1"/>
        <v></v>
      </c>
      <c r="E25" s="24" t="str">
        <f t="shared" si="2"/>
        <v> 3.3 Alle Leitungen, welche von IC abgehen haben sinnvolle, kurze Bezeichner (nicht U$4)</v>
      </c>
      <c r="F25" s="24"/>
      <c r="G25" s="24"/>
      <c r="H25" s="24"/>
      <c r="I25" s="24"/>
      <c r="J25" s="24"/>
      <c r="K25" s="24"/>
      <c r="M25" s="7" t="str">
        <f t="shared" si="0"/>
        <v>o</v>
      </c>
      <c r="N25" s="2" t="s">
        <v>61</v>
      </c>
    </row>
    <row r="26" spans="2:14" ht="30" customHeight="1" x14ac:dyDescent="0.45">
      <c r="B26" s="4"/>
      <c r="D26" s="15" t="str">
        <f t="shared" si="1"/>
        <v></v>
      </c>
      <c r="E26" s="24" t="str">
        <f t="shared" si="2"/>
        <v> 3.4 Für Schaltungsvarianten ist eine Umkonfiguration mittels Lötjumpers oder normalen Jumper möglich (z.B. 3.3 V und 5V)</v>
      </c>
      <c r="F26" s="24"/>
      <c r="G26" s="24"/>
      <c r="H26" s="24"/>
      <c r="I26" s="24"/>
      <c r="J26" s="24"/>
      <c r="K26" s="24"/>
      <c r="N26" s="2" t="s">
        <v>62</v>
      </c>
    </row>
    <row r="27" spans="2:14" ht="28.5" customHeight="1" x14ac:dyDescent="0.45">
      <c r="B27" s="4"/>
      <c r="D27" s="15" t="str">
        <f t="shared" si="1"/>
        <v></v>
      </c>
      <c r="E27" s="24" t="str">
        <f t="shared" si="2"/>
        <v> 3.5 Bei komplexen Schaltungen sind Lötaugen (z.B. über Jumper) und Lötjumper für das Debugging vorgesehen</v>
      </c>
      <c r="F27" s="24"/>
      <c r="G27" s="24"/>
      <c r="H27" s="24"/>
      <c r="I27" s="24"/>
      <c r="J27" s="24"/>
      <c r="K27" s="24"/>
      <c r="N27" s="2" t="s">
        <v>63</v>
      </c>
    </row>
    <row r="28" spans="2:14" x14ac:dyDescent="0.45">
      <c r="B28" s="4"/>
      <c r="D28" s="15" t="str">
        <f t="shared" si="1"/>
        <v/>
      </c>
      <c r="E28" s="24" t="str">
        <f t="shared" si="2"/>
        <v/>
      </c>
      <c r="F28" s="24"/>
      <c r="G28" s="24"/>
      <c r="H28" s="24"/>
      <c r="I28" s="24"/>
      <c r="J28" s="24"/>
      <c r="K28" s="24"/>
    </row>
    <row r="29" spans="2:14" ht="14.25" customHeight="1" x14ac:dyDescent="0.45">
      <c r="B29" s="4"/>
      <c r="D29" s="15" t="str">
        <f t="shared" si="1"/>
        <v xml:space="preserve"> </v>
      </c>
      <c r="E29" s="24" t="str">
        <f t="shared" si="2"/>
        <v>4. digitale Schnittstellen</v>
      </c>
      <c r="F29" s="24"/>
      <c r="G29" s="24"/>
      <c r="H29" s="24"/>
      <c r="I29" s="24"/>
      <c r="J29" s="24"/>
      <c r="K29" s="24"/>
      <c r="N29" s="2" t="s">
        <v>64</v>
      </c>
    </row>
    <row r="30" spans="2:14" ht="29.25" customHeight="1" x14ac:dyDescent="0.45">
      <c r="B30" s="4"/>
      <c r="D30" s="15" t="str">
        <f t="shared" si="1"/>
        <v></v>
      </c>
      <c r="E30" s="24" t="str">
        <f t="shared" si="2"/>
        <v> 4.1 Für I2C wurden Pull-Up Widerstände (10kOhm) vorgesehen (mindestens 1x im Gesamtsystem notwendig!)</v>
      </c>
      <c r="F30" s="24"/>
      <c r="G30" s="24"/>
      <c r="H30" s="24"/>
      <c r="I30" s="24"/>
      <c r="J30" s="24"/>
      <c r="K30" s="24"/>
      <c r="N30" s="2" t="s">
        <v>65</v>
      </c>
    </row>
    <row r="31" spans="2:14" ht="14.25" customHeight="1" x14ac:dyDescent="0.45">
      <c r="B31" s="4"/>
      <c r="D31" s="15" t="str">
        <f t="shared" si="1"/>
        <v></v>
      </c>
      <c r="E31" s="24" t="str">
        <f t="shared" si="2"/>
        <v> 4.2 Für die USB Kommunikation wurde eine ESD Schutzdiode verbaut (z.B. NUP2201MR6)</v>
      </c>
      <c r="F31" s="24"/>
      <c r="G31" s="24"/>
      <c r="H31" s="24"/>
      <c r="I31" s="24"/>
      <c r="J31" s="24"/>
      <c r="K31" s="24"/>
      <c r="N31" s="2" t="s">
        <v>66</v>
      </c>
    </row>
    <row r="32" spans="2:14" ht="14.25" customHeight="1" x14ac:dyDescent="0.45">
      <c r="B32" s="4"/>
      <c r="D32" s="15" t="str">
        <f t="shared" si="1"/>
        <v></v>
      </c>
      <c r="E32" s="24" t="str">
        <f t="shared" si="2"/>
        <v> 4.3 Für SPI zu mehreren Slaves wurden mehrere Chip-Select Pins genutzt</v>
      </c>
      <c r="F32" s="24"/>
      <c r="G32" s="24"/>
      <c r="H32" s="24"/>
      <c r="I32" s="24"/>
      <c r="J32" s="24"/>
      <c r="K32" s="24"/>
      <c r="N32" s="2" t="s">
        <v>67</v>
      </c>
    </row>
    <row r="33" spans="2:14" ht="28.5" customHeight="1" x14ac:dyDescent="0.45">
      <c r="B33" s="4"/>
      <c r="D33" s="15" t="str">
        <f t="shared" si="1"/>
        <v></v>
      </c>
      <c r="E33" s="24" t="str">
        <f t="shared" si="2"/>
        <v> 4.4 Zur Ansteuerung von Servomotoren wurden die PWM Ausgänge (OC) des Mikrocontrollers genutzt</v>
      </c>
      <c r="F33" s="24"/>
      <c r="G33" s="24"/>
      <c r="H33" s="24"/>
      <c r="I33" s="24"/>
      <c r="J33" s="24"/>
      <c r="K33" s="24"/>
      <c r="N33" s="2" t="s">
        <v>68</v>
      </c>
    </row>
    <row r="34" spans="2:14" x14ac:dyDescent="0.45">
      <c r="B34" s="4"/>
      <c r="D34" s="15" t="str">
        <f t="shared" si="1"/>
        <v/>
      </c>
      <c r="E34" s="24" t="str">
        <f t="shared" si="2"/>
        <v/>
      </c>
      <c r="F34" s="24"/>
      <c r="G34" s="24"/>
      <c r="H34" s="24"/>
      <c r="I34" s="24"/>
      <c r="J34" s="24"/>
      <c r="K34" s="24"/>
    </row>
    <row r="35" spans="2:14" ht="14.25" customHeight="1" x14ac:dyDescent="0.45">
      <c r="B35" s="4"/>
      <c r="D35" s="15" t="str">
        <f t="shared" si="1"/>
        <v xml:space="preserve"> </v>
      </c>
      <c r="E35" s="24" t="str">
        <f t="shared" si="2"/>
        <v>5. externe Schnittstellen</v>
      </c>
      <c r="F35" s="24"/>
      <c r="G35" s="24"/>
      <c r="H35" s="24"/>
      <c r="I35" s="24"/>
      <c r="J35" s="24"/>
      <c r="K35" s="24"/>
      <c r="N35" s="2" t="s">
        <v>69</v>
      </c>
    </row>
    <row r="36" spans="2:14" ht="28.5" customHeight="1" x14ac:dyDescent="0.45">
      <c r="B36" s="4"/>
      <c r="D36" s="15" t="str">
        <f t="shared" si="1"/>
        <v></v>
      </c>
      <c r="E36" s="24" t="str">
        <f t="shared" si="2"/>
        <v> 5.1 Für alle Signale, Versorgungen und externe Komponenten ist eine Buchse vorhanden (z.B. Batterie, Motor, ...)</v>
      </c>
      <c r="F36" s="24"/>
      <c r="G36" s="24"/>
      <c r="H36" s="24"/>
      <c r="I36" s="24"/>
      <c r="J36" s="24"/>
      <c r="K36" s="24"/>
      <c r="N36" s="2" t="s">
        <v>70</v>
      </c>
    </row>
    <row r="37" spans="2:14" ht="28.15" customHeight="1" x14ac:dyDescent="0.45">
      <c r="B37" s="4"/>
      <c r="D37" s="15" t="str">
        <f t="shared" si="1"/>
        <v></v>
      </c>
      <c r="E37" s="24" t="str">
        <f t="shared" si="2"/>
        <v> 5.2 Alle relevanten externen Schnittstellen des Mexlesystems wurden eingefügt und genutzt (z.B. I2C, VCC, Progi, Steckerleisten für Hookup)</v>
      </c>
      <c r="F37" s="24"/>
      <c r="G37" s="24"/>
      <c r="H37" s="24"/>
      <c r="I37" s="24"/>
      <c r="J37" s="24"/>
      <c r="K37" s="24"/>
      <c r="N37" s="2" t="s">
        <v>71</v>
      </c>
    </row>
    <row r="38" spans="2:14" ht="29.35" customHeight="1" x14ac:dyDescent="0.45">
      <c r="B38" s="4"/>
      <c r="D38" s="15" t="str">
        <f t="shared" si="1"/>
        <v></v>
      </c>
      <c r="E38" s="24" t="str">
        <f t="shared" si="2"/>
        <v> 5.3 Falls eine Batterie genutzt wird, so sollte ein LDO (Spannungsregler) vorgesehen werden. Dieser soll nach Ein-/Ausgangsspannung und Strom geeignet ausgesucht sein</v>
      </c>
      <c r="F38" s="24"/>
      <c r="G38" s="24"/>
      <c r="H38" s="24"/>
      <c r="I38" s="24"/>
      <c r="J38" s="24"/>
      <c r="K38" s="24"/>
      <c r="N38" s="2" t="s">
        <v>72</v>
      </c>
    </row>
    <row r="39" spans="2:14" x14ac:dyDescent="0.45">
      <c r="B39" s="4"/>
      <c r="D39" s="15" t="str">
        <f t="shared" si="1"/>
        <v/>
      </c>
      <c r="E39" s="24" t="str">
        <f t="shared" si="2"/>
        <v/>
      </c>
      <c r="F39" s="24"/>
      <c r="G39" s="24"/>
      <c r="H39" s="24"/>
      <c r="I39" s="24"/>
      <c r="J39" s="24"/>
      <c r="K39" s="24"/>
    </row>
    <row r="40" spans="2:14" ht="14.25" customHeight="1" x14ac:dyDescent="0.45">
      <c r="B40" s="4"/>
      <c r="D40" s="15" t="str">
        <f t="shared" si="1"/>
        <v xml:space="preserve"> </v>
      </c>
      <c r="E40" s="24" t="str">
        <f t="shared" si="2"/>
        <v>6. Komponenten</v>
      </c>
      <c r="F40" s="24"/>
      <c r="G40" s="24"/>
      <c r="H40" s="24"/>
      <c r="I40" s="24"/>
      <c r="J40" s="24"/>
      <c r="K40" s="24"/>
      <c r="N40" s="2" t="s">
        <v>73</v>
      </c>
    </row>
    <row r="41" spans="2:14" ht="28.5" customHeight="1" x14ac:dyDescent="0.45">
      <c r="B41" s="4"/>
      <c r="D41" s="15" t="str">
        <f t="shared" si="1"/>
        <v></v>
      </c>
      <c r="E41" s="24" t="str">
        <f t="shared" si="2"/>
        <v> 6.1 Die verwendeten Komponenten sind eindeutig bezeichnet (also kein “ATTINY24/44/84” oder “?uF”)</v>
      </c>
      <c r="F41" s="24"/>
      <c r="G41" s="24"/>
      <c r="H41" s="24"/>
      <c r="I41" s="24"/>
      <c r="J41" s="24"/>
      <c r="K41" s="24"/>
      <c r="N41" s="2" t="s">
        <v>87</v>
      </c>
    </row>
    <row r="42" spans="2:14" ht="14.25" customHeight="1" x14ac:dyDescent="0.45">
      <c r="B42" s="4"/>
      <c r="D42" s="15" t="str">
        <f t="shared" si="1"/>
        <v></v>
      </c>
      <c r="E42" s="24" t="str">
        <f t="shared" si="2"/>
        <v> 6.2 2 Es wurden bevorzugt SMD-Komponenten genutzt (v.a. bei R, L, C, Diode)</v>
      </c>
      <c r="F42" s="24"/>
      <c r="G42" s="24"/>
      <c r="H42" s="24"/>
      <c r="I42" s="24"/>
      <c r="J42" s="24"/>
      <c r="K42" s="24"/>
      <c r="N42" s="2" t="s">
        <v>74</v>
      </c>
    </row>
    <row r="43" spans="2:14" ht="14.25" customHeight="1" x14ac:dyDescent="0.45">
      <c r="B43" s="4"/>
      <c r="D43" s="15" t="str">
        <f t="shared" si="1"/>
        <v></v>
      </c>
      <c r="E43" s="24" t="str">
        <f t="shared" si="2"/>
        <v> 6.3 Komponentengrößen sind plausibel (kein SMD Kondensator mit 1mF)</v>
      </c>
      <c r="F43" s="24"/>
      <c r="G43" s="24"/>
      <c r="H43" s="24"/>
      <c r="I43" s="24"/>
      <c r="J43" s="24"/>
      <c r="K43" s="24"/>
      <c r="N43" s="2" t="s">
        <v>75</v>
      </c>
    </row>
    <row r="44" spans="2:14" ht="28.5" customHeight="1" x14ac:dyDescent="0.45">
      <c r="B44" s="4"/>
      <c r="D44" s="15" t="str">
        <f t="shared" si="1"/>
        <v></v>
      </c>
      <c r="E44" s="24" t="str">
        <f t="shared" si="2"/>
        <v> 6.4 Bei passiven Elementen: Die gewählten Komponenten (z.B. 100µF) wurde im gewünschten Footprint gefunden (z.B. 0603)</v>
      </c>
      <c r="F44" s="24"/>
      <c r="G44" s="24"/>
      <c r="H44" s="24"/>
      <c r="I44" s="24"/>
      <c r="J44" s="24"/>
      <c r="K44" s="24"/>
      <c r="N44" s="2" t="s">
        <v>76</v>
      </c>
    </row>
    <row r="45" spans="2:14" ht="14.25" customHeight="1" x14ac:dyDescent="0.45">
      <c r="B45" s="4"/>
      <c r="D45" s="15" t="str">
        <f t="shared" si="1"/>
        <v></v>
      </c>
      <c r="E45" s="24" t="str">
        <f t="shared" si="2"/>
        <v> 6.5 Bei ICs: Die Komponente sind vorhanden bzw bestellbar.</v>
      </c>
      <c r="F45" s="24"/>
      <c r="G45" s="24"/>
      <c r="H45" s="24"/>
      <c r="I45" s="24"/>
      <c r="J45" s="24"/>
      <c r="K45" s="24"/>
      <c r="N45" s="2" t="s">
        <v>77</v>
      </c>
    </row>
    <row r="46" spans="2:14" ht="28.15" customHeight="1" x14ac:dyDescent="0.45">
      <c r="B46" s="4"/>
      <c r="D46" s="15" t="str">
        <f t="shared" si="1"/>
        <v></v>
      </c>
      <c r="E46" s="24" t="str">
        <f t="shared" si="2"/>
        <v> 6.6 Die gewählten Komponenten sind für die gewünschte Spannung geeignet (wichtig z.B. bei: Kondensatoren, Motoren, ICs)</v>
      </c>
      <c r="F46" s="24"/>
      <c r="G46" s="24"/>
      <c r="H46" s="24"/>
      <c r="I46" s="24"/>
      <c r="J46" s="24"/>
      <c r="K46" s="24"/>
      <c r="N46" s="2" t="s">
        <v>78</v>
      </c>
    </row>
    <row r="47" spans="2:14" x14ac:dyDescent="0.45">
      <c r="B47" s="4"/>
      <c r="D47" s="15" t="str">
        <f t="shared" si="1"/>
        <v/>
      </c>
      <c r="E47" s="24" t="str">
        <f t="shared" si="2"/>
        <v/>
      </c>
      <c r="F47" s="24"/>
      <c r="G47" s="24"/>
      <c r="H47" s="24"/>
      <c r="I47" s="24"/>
      <c r="J47" s="24"/>
      <c r="K47" s="24"/>
    </row>
    <row r="48" spans="2:14" x14ac:dyDescent="0.45">
      <c r="B48" s="4"/>
      <c r="D48" s="15" t="str">
        <f t="shared" si="1"/>
        <v xml:space="preserve"> </v>
      </c>
      <c r="E48" s="24" t="str">
        <f t="shared" si="2"/>
        <v>7. Form</v>
      </c>
      <c r="F48" s="24"/>
      <c r="G48" s="24"/>
      <c r="H48" s="24"/>
      <c r="I48" s="24"/>
      <c r="J48" s="24"/>
      <c r="K48" s="24"/>
      <c r="N48" s="2" t="s">
        <v>79</v>
      </c>
    </row>
    <row r="49" spans="2:14" ht="14.25" customHeight="1" x14ac:dyDescent="0.45">
      <c r="B49" s="4"/>
      <c r="D49" s="15" t="str">
        <f t="shared" si="1"/>
        <v></v>
      </c>
      <c r="E49" s="24" t="str">
        <f t="shared" si="2"/>
        <v> 7.1 Die Schematic wurde mit angelegt </v>
      </c>
      <c r="F49" s="24"/>
      <c r="G49" s="24"/>
      <c r="H49" s="24"/>
      <c r="I49" s="24"/>
      <c r="J49" s="24"/>
      <c r="K49" s="24"/>
      <c r="N49" s="2" t="s">
        <v>80</v>
      </c>
    </row>
    <row r="50" spans="2:14" ht="14.25" customHeight="1" x14ac:dyDescent="0.45">
      <c r="B50" s="4"/>
      <c r="D50" s="15" t="str">
        <f t="shared" si="1"/>
        <v></v>
      </c>
      <c r="E50" s="24" t="str">
        <f t="shared" si="2"/>
        <v> 7.2 Die Beschriftung ist gut leserlich und nicht überlappend.</v>
      </c>
      <c r="F50" s="24"/>
      <c r="G50" s="24"/>
      <c r="H50" s="24"/>
      <c r="I50" s="24"/>
      <c r="J50" s="24"/>
      <c r="K50" s="24"/>
      <c r="N50" s="2" t="s">
        <v>81</v>
      </c>
    </row>
    <row r="51" spans="2:14" ht="14.25" customHeight="1" x14ac:dyDescent="0.45">
      <c r="B51" s="4"/>
      <c r="D51" s="15" t="str">
        <f t="shared" si="1"/>
        <v></v>
      </c>
      <c r="E51" s="24" t="str">
        <f t="shared" si="2"/>
        <v> 7.3 Ein geeigneter Rahmen (z.B. FRAME1) wurde ausgewählt und das Beschreibungsfeld ausgefüllt</v>
      </c>
      <c r="F51" s="24"/>
      <c r="G51" s="24"/>
      <c r="H51" s="24"/>
      <c r="I51" s="24"/>
      <c r="J51" s="24"/>
      <c r="K51" s="24"/>
      <c r="N51" s="2" t="s">
        <v>82</v>
      </c>
    </row>
    <row r="52" spans="2:14" ht="30" customHeight="1" x14ac:dyDescent="0.45">
      <c r="B52" s="4"/>
      <c r="D52" s="15" t="str">
        <f t="shared" si="1"/>
        <v></v>
      </c>
      <c r="E52" s="24" t="str">
        <f t="shared" si="2"/>
        <v> 7.4 Die Komponenten sind in der Schaltung deutlich zu erkennen(z.B. Operationsverstärker-Symbol statt Blackbox)</v>
      </c>
      <c r="F52" s="24"/>
      <c r="G52" s="24"/>
      <c r="H52" s="24"/>
      <c r="I52" s="24"/>
      <c r="J52" s="24"/>
      <c r="K52" s="24"/>
      <c r="N52" s="2" t="s">
        <v>83</v>
      </c>
    </row>
    <row r="53" spans="2:14" ht="14.25" customHeight="1" x14ac:dyDescent="0.45">
      <c r="B53" s="4"/>
      <c r="D53" s="15" t="str">
        <f t="shared" si="1"/>
        <v></v>
      </c>
      <c r="E53" s="24" t="str">
        <f t="shared" si="2"/>
        <v> 7.5 Es wird bei den Namen nur eine Sprache verwendet (Englisch oder Deutsch)</v>
      </c>
      <c r="F53" s="24"/>
      <c r="G53" s="24"/>
      <c r="H53" s="24"/>
      <c r="I53" s="24"/>
      <c r="J53" s="24"/>
      <c r="K53" s="24"/>
      <c r="N53" s="2" t="s">
        <v>84</v>
      </c>
    </row>
    <row r="54" spans="2:14" ht="30.75" customHeight="1" x14ac:dyDescent="0.45">
      <c r="B54" s="4"/>
      <c r="D54" s="15" t="str">
        <f t="shared" si="1"/>
        <v></v>
      </c>
      <c r="E54" s="24" t="str">
        <f t="shared" si="2"/>
        <v> 7.6 Aus den Namen ist die benannte Komponenten ersichtlich und der Name ist möglichst kurz (z.B. R1 oder R_out)</v>
      </c>
      <c r="F54" s="24"/>
      <c r="G54" s="24"/>
      <c r="H54" s="24"/>
      <c r="I54" s="24"/>
      <c r="J54" s="24"/>
      <c r="K54" s="24"/>
      <c r="N54" s="2" t="s">
        <v>85</v>
      </c>
    </row>
    <row r="55" spans="2:14" ht="14.25" customHeight="1" x14ac:dyDescent="0.45">
      <c r="B55" s="4"/>
      <c r="D55" s="15" t="str">
        <f t="shared" si="1"/>
        <v></v>
      </c>
      <c r="E55" s="24" t="str">
        <f t="shared" si="2"/>
        <v> 7.7 Für jede Platine ist eine separate Datei angelegt worden</v>
      </c>
      <c r="F55" s="24"/>
      <c r="G55" s="24"/>
      <c r="H55" s="24"/>
      <c r="I55" s="24"/>
      <c r="J55" s="24"/>
      <c r="K55" s="24"/>
      <c r="N55" s="2" t="s">
        <v>86</v>
      </c>
    </row>
    <row r="56" spans="2:14" x14ac:dyDescent="0.45">
      <c r="B56" s="4"/>
      <c r="D56" s="15" t="str">
        <f t="shared" si="1"/>
        <v/>
      </c>
      <c r="E56" s="24" t="str">
        <f t="shared" ref="E56" si="3">IF(N56="","",N56)</f>
        <v/>
      </c>
      <c r="F56" s="24"/>
      <c r="G56" s="24"/>
      <c r="H56" s="24"/>
      <c r="I56" s="24"/>
      <c r="J56" s="24"/>
      <c r="K56" s="24"/>
    </row>
    <row r="57" spans="2:14" x14ac:dyDescent="0.45">
      <c r="B57" s="4"/>
    </row>
    <row r="58" spans="2:14" x14ac:dyDescent="0.45">
      <c r="D58" s="16"/>
    </row>
    <row r="59" spans="2:14" ht="25.5" x14ac:dyDescent="0.75">
      <c r="B59" s="1" t="s">
        <v>1</v>
      </c>
      <c r="D59" s="16"/>
    </row>
    <row r="60" spans="2:14" x14ac:dyDescent="0.45">
      <c r="D60" s="16"/>
    </row>
    <row r="61" spans="2:14" x14ac:dyDescent="0.45">
      <c r="D61" s="16"/>
    </row>
    <row r="62" spans="2:14" x14ac:dyDescent="0.45">
      <c r="D62" s="16"/>
    </row>
    <row r="63" spans="2:14" x14ac:dyDescent="0.45">
      <c r="D63" s="16"/>
    </row>
    <row r="64" spans="2:14" x14ac:dyDescent="0.45">
      <c r="D64" s="16"/>
    </row>
    <row r="65" spans="4:4" x14ac:dyDescent="0.45">
      <c r="D65" s="16"/>
    </row>
    <row r="66" spans="4:4" x14ac:dyDescent="0.45">
      <c r="D66" s="16"/>
    </row>
    <row r="67" spans="4:4" x14ac:dyDescent="0.45">
      <c r="D67" s="16"/>
    </row>
    <row r="68" spans="4:4" x14ac:dyDescent="0.45">
      <c r="D68" s="16"/>
    </row>
    <row r="69" spans="4:4" x14ac:dyDescent="0.45">
      <c r="D69" s="16"/>
    </row>
    <row r="70" spans="4:4" x14ac:dyDescent="0.45">
      <c r="D70" s="16"/>
    </row>
    <row r="71" spans="4:4" x14ac:dyDescent="0.45">
      <c r="D71" s="16"/>
    </row>
    <row r="72" spans="4:4" x14ac:dyDescent="0.45">
      <c r="D72" s="16"/>
    </row>
    <row r="73" spans="4:4" x14ac:dyDescent="0.45">
      <c r="D73" s="16"/>
    </row>
    <row r="74" spans="4:4" x14ac:dyDescent="0.45">
      <c r="D74" s="16"/>
    </row>
    <row r="94" spans="1:13" s="5" customFormat="1" ht="14.65" thickBot="1" x14ac:dyDescent="0.5">
      <c r="A94" s="18"/>
      <c r="B94" s="2"/>
      <c r="C94" s="2"/>
      <c r="D94" s="14"/>
      <c r="E94" s="2"/>
      <c r="F94" s="2"/>
      <c r="G94" s="2"/>
      <c r="H94" s="2"/>
      <c r="I94" s="2"/>
      <c r="J94" s="2"/>
      <c r="K94" s="2"/>
      <c r="M94" s="8"/>
    </row>
    <row r="95" spans="1:13" s="4" customFormat="1" x14ac:dyDescent="0.45">
      <c r="A95" s="19"/>
      <c r="B95" s="2"/>
      <c r="C95" s="2"/>
      <c r="D95" s="14"/>
      <c r="E95" s="2"/>
      <c r="F95" s="2"/>
      <c r="G95" s="2"/>
      <c r="H95" s="2"/>
      <c r="I95" s="2"/>
      <c r="J95" s="2"/>
      <c r="K95" s="2"/>
      <c r="M95" s="9"/>
    </row>
  </sheetData>
  <mergeCells count="53">
    <mergeCell ref="E6:K6"/>
    <mergeCell ref="E7:K7"/>
    <mergeCell ref="E8:K8"/>
    <mergeCell ref="E9:K9"/>
    <mergeCell ref="E10:K10"/>
    <mergeCell ref="E22:K22"/>
    <mergeCell ref="E11:K11"/>
    <mergeCell ref="E12:K12"/>
    <mergeCell ref="E13:K13"/>
    <mergeCell ref="E14:K14"/>
    <mergeCell ref="E15:K15"/>
    <mergeCell ref="E16:K16"/>
    <mergeCell ref="E17:K17"/>
    <mergeCell ref="E18:K18"/>
    <mergeCell ref="E19:K19"/>
    <mergeCell ref="E20:K20"/>
    <mergeCell ref="E21:K21"/>
    <mergeCell ref="E34:K34"/>
    <mergeCell ref="E23:K23"/>
    <mergeCell ref="E24:K24"/>
    <mergeCell ref="E25:K25"/>
    <mergeCell ref="E26:K26"/>
    <mergeCell ref="E27:K27"/>
    <mergeCell ref="E28:K28"/>
    <mergeCell ref="E29:K29"/>
    <mergeCell ref="E30:K30"/>
    <mergeCell ref="E31:K31"/>
    <mergeCell ref="E32:K32"/>
    <mergeCell ref="E33:K33"/>
    <mergeCell ref="E45:K45"/>
    <mergeCell ref="E46:K46"/>
    <mergeCell ref="E35:K35"/>
    <mergeCell ref="E36:K36"/>
    <mergeCell ref="E37:K37"/>
    <mergeCell ref="E38:K38"/>
    <mergeCell ref="E39:K39"/>
    <mergeCell ref="E40:K40"/>
    <mergeCell ref="E53:K53"/>
    <mergeCell ref="E54:K54"/>
    <mergeCell ref="E55:K55"/>
    <mergeCell ref="E56:K56"/>
    <mergeCell ref="A1:A5"/>
    <mergeCell ref="I1:K2"/>
    <mergeCell ref="E47:K47"/>
    <mergeCell ref="E48:K48"/>
    <mergeCell ref="E49:K49"/>
    <mergeCell ref="E50:K50"/>
    <mergeCell ref="E51:K51"/>
    <mergeCell ref="E52:K52"/>
    <mergeCell ref="E41:K41"/>
    <mergeCell ref="E42:K42"/>
    <mergeCell ref="E43:K43"/>
    <mergeCell ref="E44:K44"/>
  </mergeCells>
  <conditionalFormatting sqref="D3:D5 D7:D1048576">
    <cfRule type="containsText" dxfId="17" priority="9" operator="containsText" text="¨">
      <formula>NOT(ISERROR(SEARCH("¨",D3)))</formula>
    </cfRule>
    <cfRule type="expression" dxfId="16" priority="10">
      <formula>LEFT(D3,1)="þ"</formula>
    </cfRule>
    <cfRule type="expression" dxfId="15" priority="11">
      <formula>LEFT(D3,1)="ý"</formula>
    </cfRule>
  </conditionalFormatting>
  <conditionalFormatting sqref="E3:E5 E56:E1048576">
    <cfRule type="expression" dxfId="14" priority="8">
      <formula>MID(E3,2,1)="."</formula>
    </cfRule>
  </conditionalFormatting>
  <conditionalFormatting sqref="E6:E55">
    <cfRule type="expression" dxfId="13" priority="6">
      <formula>MID(E6,2,1)="."</formula>
    </cfRule>
  </conditionalFormatting>
  <conditionalFormatting sqref="D6:D56">
    <cfRule type="containsText" dxfId="12" priority="3" operator="containsText" text="¨">
      <formula>NOT(ISERROR(SEARCH("¨",D6)))</formula>
    </cfRule>
    <cfRule type="expression" dxfId="11" priority="4">
      <formula>LEFT(D6,1)="þ"</formula>
    </cfRule>
    <cfRule type="expression" dxfId="10" priority="5">
      <formula>LEFT(D6,1)="ý"</formula>
    </cfRule>
  </conditionalFormatting>
  <conditionalFormatting sqref="D1:D2">
    <cfRule type="expression" dxfId="9" priority="1">
      <formula>LEFT(D1,1)="þ"</formula>
    </cfRule>
    <cfRule type="expression" dxfId="8" priority="2">
      <formula>LEFT(D1,1)="ý"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070B9-EA2A-4997-A925-D8B1E1C44635}">
  <sheetPr codeName="Tabelle4"/>
  <dimension ref="A1:N95"/>
  <sheetViews>
    <sheetView view="pageBreakPreview" zoomScale="70" zoomScaleNormal="100" zoomScaleSheetLayoutView="70" workbookViewId="0">
      <pane xSplit="4" ySplit="5" topLeftCell="E6" activePane="bottomRight" state="frozen"/>
      <selection activeCell="B1" sqref="B1:K2"/>
      <selection pane="topRight" activeCell="B1" sqref="B1:K2"/>
      <selection pane="bottomLeft" activeCell="B1" sqref="B1:K2"/>
      <selection pane="bottomRight" activeCell="B1" sqref="B1:K2"/>
    </sheetView>
  </sheetViews>
  <sheetFormatPr baseColWidth="10" defaultRowHeight="14.25" x14ac:dyDescent="0.45"/>
  <cols>
    <col min="1" max="1" width="15.73046875" style="17" customWidth="1"/>
    <col min="2" max="2" width="2.53125" style="2" customWidth="1"/>
    <col min="3" max="3" width="3.1328125" style="2" customWidth="1"/>
    <col min="4" max="4" width="3.1328125" style="12" customWidth="1"/>
    <col min="5" max="10" width="10.6640625" style="2"/>
    <col min="11" max="11" width="14.53125" style="2" customWidth="1"/>
    <col min="12" max="12" width="1.06640625" style="2" customWidth="1"/>
    <col min="13" max="13" width="3.9296875" style="7" customWidth="1"/>
    <col min="14" max="16384" width="10.6640625" style="2"/>
  </cols>
  <sheetData>
    <row r="1" spans="1:14" x14ac:dyDescent="0.45">
      <c r="A1" s="25" t="s">
        <v>90</v>
      </c>
      <c r="D1" s="11" t="s">
        <v>4</v>
      </c>
      <c r="E1" s="23" t="str">
        <f>Projektname</f>
        <v>__________</v>
      </c>
      <c r="H1" s="22" t="s">
        <v>2</v>
      </c>
      <c r="I1" s="27" t="str">
        <f>Entwickler</f>
        <v>___________</v>
      </c>
      <c r="J1" s="27"/>
      <c r="K1" s="27"/>
      <c r="L1" s="6"/>
    </row>
    <row r="2" spans="1:14" x14ac:dyDescent="0.45">
      <c r="A2" s="26"/>
      <c r="D2" s="11" t="s">
        <v>3</v>
      </c>
      <c r="E2" s="20" t="str">
        <f>ProjektNr</f>
        <v>__________</v>
      </c>
      <c r="I2" s="27"/>
      <c r="J2" s="27"/>
      <c r="K2" s="27"/>
      <c r="L2" s="6"/>
    </row>
    <row r="3" spans="1:14" x14ac:dyDescent="0.45">
      <c r="A3" s="26"/>
    </row>
    <row r="4" spans="1:14" ht="25.5" x14ac:dyDescent="0.75">
      <c r="A4" s="26"/>
      <c r="B4" s="1" t="s">
        <v>89</v>
      </c>
    </row>
    <row r="5" spans="1:14" x14ac:dyDescent="0.45">
      <c r="A5" s="26"/>
    </row>
    <row r="6" spans="1:14" ht="14.25" customHeight="1" x14ac:dyDescent="0.45">
      <c r="D6" s="15" t="str">
        <f>IF(ISNUMBER(SEARCH(".",LEFT(N6,3))),IF(A6="+","þ",IF(A6="-","ý",IF(A6="o","¨","")))&amp;IF(LEFT(E6,1)=" ",""," "),"")</f>
        <v xml:space="preserve"> </v>
      </c>
      <c r="E6" s="24" t="str">
        <f>IF(N6="","",IF(ISNUMBER(SEARCH("Tipps",N6)),REPLACE(N6,SEARCH("Tipps",N6),5,""),IF(ISNUMBER(SEARCH("Tipp",N6)),REPLACE(N6,SEARCH("Tipp",N6),4,""),N6)))</f>
        <v>1. Allgemein</v>
      </c>
      <c r="F6" s="24"/>
      <c r="G6" s="24"/>
      <c r="H6" s="24"/>
      <c r="I6" s="24"/>
      <c r="J6" s="24"/>
      <c r="K6" s="24"/>
      <c r="N6" s="2" t="s">
        <v>6</v>
      </c>
    </row>
    <row r="7" spans="1:14" ht="14.25" customHeight="1" x14ac:dyDescent="0.45">
      <c r="D7" s="15" t="str">
        <f t="shared" ref="D7:D55" si="0">IF(ISNUMBER(SEARCH(".",LEFT(N7,3))),IF(A7="+","þ",IF(A7="-","ý",IF(A7="o","¨","")))&amp;IF(LEFT(E7,1)=" ",""," "),"")</f>
        <v></v>
      </c>
      <c r="E7" s="24" t="str">
        <f t="shared" ref="E7:E53" si="1">IF(N7="","",IF(ISNUMBER(SEARCH("Tipps",N7)),REPLACE(N7,SEARCH("Tipps",N7),5,""),IF(ISNUMBER(SEARCH("Tipp",N7)),REPLACE(N7,SEARCH("Tipp",N7),4,""),N7)))</f>
        <v> 1.1 Die Layoutinformationen in den Datasheets der ICs wurden beachtet :</v>
      </c>
      <c r="F7" s="24"/>
      <c r="G7" s="24"/>
      <c r="H7" s="24"/>
      <c r="I7" s="24"/>
      <c r="J7" s="24"/>
      <c r="K7" s="24"/>
      <c r="N7" s="2" t="s">
        <v>7</v>
      </c>
    </row>
    <row r="8" spans="1:14" ht="14.25" customHeight="1" x14ac:dyDescent="0.45">
      <c r="D8" s="15" t="str">
        <f t="shared" si="0"/>
        <v></v>
      </c>
      <c r="E8" s="24" t="str">
        <f t="shared" si="1"/>
        <v> 1.2 Im ERC sind keine warnings und errors vorhanden</v>
      </c>
      <c r="F8" s="24"/>
      <c r="G8" s="24"/>
      <c r="H8" s="24"/>
      <c r="I8" s="24"/>
      <c r="J8" s="24"/>
      <c r="K8" s="24"/>
      <c r="N8" s="2" t="s">
        <v>8</v>
      </c>
    </row>
    <row r="9" spans="1:14" ht="14.25" customHeight="1" x14ac:dyDescent="0.45">
      <c r="D9" s="15" t="str">
        <f t="shared" si="0"/>
        <v></v>
      </c>
      <c r="E9" s="24" t="str">
        <f t="shared" si="1"/>
        <v> 1.3 Noch vorhandene warnings und errors des DRC sind plausibel</v>
      </c>
      <c r="F9" s="24"/>
      <c r="G9" s="24"/>
      <c r="H9" s="24"/>
      <c r="I9" s="24"/>
      <c r="J9" s="24"/>
      <c r="K9" s="24"/>
      <c r="N9" s="2" t="s">
        <v>9</v>
      </c>
    </row>
    <row r="10" spans="1:14" x14ac:dyDescent="0.45">
      <c r="D10" s="15" t="str">
        <f t="shared" si="0"/>
        <v/>
      </c>
      <c r="E10" s="24" t="str">
        <f t="shared" si="1"/>
        <v/>
      </c>
      <c r="F10" s="24"/>
      <c r="G10" s="24"/>
      <c r="H10" s="24"/>
      <c r="I10" s="24"/>
      <c r="J10" s="24"/>
      <c r="K10" s="24"/>
    </row>
    <row r="11" spans="1:14" ht="14.25" customHeight="1" x14ac:dyDescent="0.45">
      <c r="D11" s="15" t="str">
        <f t="shared" si="0"/>
        <v xml:space="preserve"> </v>
      </c>
      <c r="E11" s="24" t="str">
        <f t="shared" si="1"/>
        <v>2. Mikrocontroller</v>
      </c>
      <c r="F11" s="24"/>
      <c r="G11" s="24"/>
      <c r="H11" s="24"/>
      <c r="I11" s="24"/>
      <c r="J11" s="24"/>
      <c r="K11" s="24"/>
      <c r="N11" s="2" t="s">
        <v>10</v>
      </c>
    </row>
    <row r="12" spans="1:14" ht="30" customHeight="1" x14ac:dyDescent="0.45">
      <c r="D12" s="15" t="str">
        <f t="shared" si="0"/>
        <v></v>
      </c>
      <c r="E12" s="24" t="str">
        <f t="shared" si="1"/>
        <v> 2.1 Leitungslänge zwischen Entkoppelkondensatoren und den zu entkoppelnden ICs sind minimal (ca 2-3 mm). </v>
      </c>
      <c r="F12" s="24"/>
      <c r="G12" s="24"/>
      <c r="H12" s="24"/>
      <c r="I12" s="24"/>
      <c r="J12" s="24"/>
      <c r="K12" s="24"/>
      <c r="N12" s="2" t="s">
        <v>11</v>
      </c>
    </row>
    <row r="13" spans="1:14" ht="28.5" customHeight="1" x14ac:dyDescent="0.45">
      <c r="D13" s="15" t="str">
        <f t="shared" si="0"/>
        <v></v>
      </c>
      <c r="E13" s="24" t="str">
        <f t="shared" si="1"/>
        <v> 2.2 Quarz und dessen benötigte Kondensatoren sind nahe am Mikrocontroller verbaut (ca. 2-3 mm)</v>
      </c>
      <c r="F13" s="24"/>
      <c r="G13" s="24"/>
      <c r="H13" s="24"/>
      <c r="I13" s="24"/>
      <c r="J13" s="24"/>
      <c r="K13" s="24"/>
      <c r="N13" s="2" t="s">
        <v>12</v>
      </c>
    </row>
    <row r="14" spans="1:14" ht="29.25" customHeight="1" x14ac:dyDescent="0.45">
      <c r="D14" s="15" t="str">
        <f t="shared" si="0"/>
        <v></v>
      </c>
      <c r="E14" s="24" t="str">
        <f t="shared" si="1"/>
        <v> 2.3 Beim Quarz ist je eine Masse-Insel auf Ober- und Unterseite vorgesehen, bzw. dort verlaufen keine Leistungs- oder Digitalsignale. Die Masse-Inseln sind mit einem Via verbunden</v>
      </c>
      <c r="F14" s="24"/>
      <c r="G14" s="24"/>
      <c r="H14" s="24"/>
      <c r="I14" s="24"/>
      <c r="J14" s="24"/>
      <c r="K14" s="24"/>
      <c r="N14" s="2" t="s">
        <v>13</v>
      </c>
    </row>
    <row r="15" spans="1:14" x14ac:dyDescent="0.45">
      <c r="D15" s="15" t="str">
        <f t="shared" si="0"/>
        <v/>
      </c>
      <c r="E15" s="24" t="str">
        <f t="shared" si="1"/>
        <v/>
      </c>
      <c r="F15" s="24"/>
      <c r="G15" s="24"/>
      <c r="H15" s="24"/>
      <c r="I15" s="24"/>
      <c r="J15" s="24"/>
      <c r="K15" s="24"/>
    </row>
    <row r="16" spans="1:14" ht="14.25" customHeight="1" x14ac:dyDescent="0.45">
      <c r="D16" s="15" t="str">
        <f t="shared" si="0"/>
        <v xml:space="preserve"> </v>
      </c>
      <c r="E16" s="24" t="str">
        <f t="shared" si="1"/>
        <v>3. Schaltende Elemente</v>
      </c>
      <c r="F16" s="24"/>
      <c r="G16" s="24"/>
      <c r="H16" s="24"/>
      <c r="I16" s="24"/>
      <c r="J16" s="24"/>
      <c r="K16" s="24"/>
      <c r="N16" s="2" t="s">
        <v>14</v>
      </c>
    </row>
    <row r="17" spans="2:14" ht="14.25" customHeight="1" x14ac:dyDescent="0.45">
      <c r="D17" s="15" t="str">
        <f t="shared" si="0"/>
        <v/>
      </c>
      <c r="E17" s="24" t="str">
        <f t="shared" si="1"/>
        <v>Relevant bei Leistungstransistoren, Motorsteuerung, DCDC, WLAN, Bluetooth, aktiver Funk</v>
      </c>
      <c r="F17" s="24"/>
      <c r="G17" s="24"/>
      <c r="H17" s="24"/>
      <c r="I17" s="24"/>
      <c r="J17" s="24"/>
      <c r="K17" s="24"/>
      <c r="N17" s="2" t="s">
        <v>15</v>
      </c>
    </row>
    <row r="18" spans="2:14" ht="14.25" customHeight="1" x14ac:dyDescent="0.45">
      <c r="B18" s="4"/>
      <c r="D18" s="15" t="str">
        <f t="shared" si="0"/>
        <v/>
      </c>
      <c r="E18" s="24" t="str">
        <f t="shared" si="1"/>
        <v/>
      </c>
      <c r="F18" s="24"/>
      <c r="G18" s="24"/>
      <c r="H18" s="24"/>
      <c r="I18" s="24"/>
      <c r="J18" s="24"/>
      <c r="K18" s="24"/>
    </row>
    <row r="19" spans="2:14" ht="14.25" customHeight="1" x14ac:dyDescent="0.45">
      <c r="B19" s="4"/>
      <c r="D19" s="15" t="str">
        <f t="shared" si="0"/>
        <v></v>
      </c>
      <c r="E19" s="24" t="str">
        <f t="shared" si="1"/>
        <v> 3.1 Schaltende Elemente, Analog-Digital-Wandlung und Mikrocontroller sind räumlich getrennt</v>
      </c>
      <c r="F19" s="24"/>
      <c r="G19" s="24"/>
      <c r="H19" s="24"/>
      <c r="I19" s="24"/>
      <c r="J19" s="24"/>
      <c r="K19" s="24"/>
      <c r="N19" s="2" t="s">
        <v>16</v>
      </c>
    </row>
    <row r="20" spans="2:14" ht="14.25" customHeight="1" x14ac:dyDescent="0.45">
      <c r="B20" s="4"/>
      <c r="D20" s="15" t="str">
        <f t="shared" si="0"/>
        <v></v>
      </c>
      <c r="E20" s="24" t="str">
        <f t="shared" si="1"/>
        <v> 3.2 Unter den schaltenden Elementen verlaufen keine Analog- und Digitalsignale</v>
      </c>
      <c r="F20" s="24"/>
      <c r="G20" s="24"/>
      <c r="H20" s="24"/>
      <c r="I20" s="24"/>
      <c r="J20" s="24"/>
      <c r="K20" s="24"/>
      <c r="N20" s="2" t="s">
        <v>17</v>
      </c>
    </row>
    <row r="21" spans="2:14" x14ac:dyDescent="0.45">
      <c r="B21" s="4"/>
      <c r="D21" s="15" t="str">
        <f t="shared" si="0"/>
        <v></v>
      </c>
      <c r="E21" s="24" t="str">
        <f t="shared" si="1"/>
        <v> 3.3 Unter den schaltenden Elementen ist eine Masseinsel vorgesehen</v>
      </c>
      <c r="F21" s="24"/>
      <c r="G21" s="24"/>
      <c r="H21" s="24"/>
      <c r="I21" s="24"/>
      <c r="J21" s="24"/>
      <c r="K21" s="24"/>
      <c r="N21" s="2" t="s">
        <v>18</v>
      </c>
    </row>
    <row r="22" spans="2:14" ht="29.35" customHeight="1" x14ac:dyDescent="0.45">
      <c r="B22" s="4"/>
      <c r="D22" s="15" t="str">
        <f t="shared" si="0"/>
        <v></v>
      </c>
      <c r="E22" s="24" t="str">
        <f t="shared" si="1"/>
        <v> 3.4 Benötigte passive Elemente (z.B. Glättungskondensator) sind mit sehr kurzen Leiterbahnen angeschlossen</v>
      </c>
      <c r="F22" s="24"/>
      <c r="G22" s="24"/>
      <c r="H22" s="24"/>
      <c r="I22" s="24"/>
      <c r="J22" s="24"/>
      <c r="K22" s="24"/>
      <c r="N22" s="2" t="s">
        <v>19</v>
      </c>
    </row>
    <row r="23" spans="2:14" x14ac:dyDescent="0.45">
      <c r="B23" s="4"/>
      <c r="D23" s="15" t="str">
        <f t="shared" si="0"/>
        <v></v>
      </c>
      <c r="E23" s="24" t="str">
        <f t="shared" si="1"/>
        <v> 3.5 Benötigte passive Elemente, Anschlüsse und Masserverlauf wurden aus Datasheets übernommen</v>
      </c>
      <c r="F23" s="24"/>
      <c r="G23" s="24"/>
      <c r="H23" s="24"/>
      <c r="I23" s="24"/>
      <c r="J23" s="24"/>
      <c r="K23" s="24"/>
      <c r="N23" s="2" t="s">
        <v>20</v>
      </c>
    </row>
    <row r="24" spans="2:14" ht="14.25" customHeight="1" x14ac:dyDescent="0.45">
      <c r="B24" s="4"/>
      <c r="D24" s="15" t="str">
        <f t="shared" si="0"/>
        <v/>
      </c>
      <c r="E24" s="24" t="str">
        <f t="shared" si="1"/>
        <v/>
      </c>
      <c r="F24" s="24"/>
      <c r="G24" s="24"/>
      <c r="H24" s="24"/>
      <c r="I24" s="24"/>
      <c r="J24" s="24"/>
      <c r="K24" s="24"/>
    </row>
    <row r="25" spans="2:14" ht="14.25" customHeight="1" x14ac:dyDescent="0.45">
      <c r="B25" s="4"/>
      <c r="D25" s="15" t="str">
        <f t="shared" si="0"/>
        <v xml:space="preserve"> </v>
      </c>
      <c r="E25" s="24" t="str">
        <f t="shared" si="1"/>
        <v>4. Vias und Löcher</v>
      </c>
      <c r="F25" s="24"/>
      <c r="G25" s="24"/>
      <c r="H25" s="24"/>
      <c r="I25" s="24"/>
      <c r="J25" s="24"/>
      <c r="K25" s="24"/>
      <c r="N25" s="2" t="s">
        <v>21</v>
      </c>
    </row>
    <row r="26" spans="2:14" x14ac:dyDescent="0.45">
      <c r="B26" s="4"/>
      <c r="D26" s="15" t="str">
        <f t="shared" si="0"/>
        <v></v>
      </c>
      <c r="E26" s="24" t="str">
        <f t="shared" si="1"/>
        <v> 4.1 Breite der Leitungen sind der Stromlast angepasst (relevant für Ströme &gt;1A)</v>
      </c>
      <c r="F26" s="24"/>
      <c r="G26" s="24"/>
      <c r="H26" s="24"/>
      <c r="I26" s="24"/>
      <c r="J26" s="24"/>
      <c r="K26" s="24"/>
      <c r="N26" s="2" t="s">
        <v>22</v>
      </c>
    </row>
    <row r="27" spans="2:14" ht="14.25" customHeight="1" x14ac:dyDescent="0.45">
      <c r="B27" s="4"/>
      <c r="D27" s="15" t="str">
        <f t="shared" si="0"/>
        <v></v>
      </c>
      <c r="E27" s="24" t="str">
        <f t="shared" si="1"/>
        <v> 4.2 Es wurden nur runde, achteckige und viereckige Pads genutzt, also keine länglichen (shape=long)</v>
      </c>
      <c r="F27" s="24"/>
      <c r="G27" s="24"/>
      <c r="H27" s="24"/>
      <c r="I27" s="24"/>
      <c r="J27" s="24"/>
      <c r="K27" s="24"/>
      <c r="N27" s="2" t="s">
        <v>23</v>
      </c>
    </row>
    <row r="28" spans="2:14" ht="14.25" customHeight="1" x14ac:dyDescent="0.45">
      <c r="B28" s="4"/>
      <c r="D28" s="15" t="str">
        <f t="shared" si="0"/>
        <v></v>
      </c>
      <c r="E28" s="24" t="str">
        <f t="shared" si="1"/>
        <v> 4.3 Bei sich erhitzenden Komponenten ist eine beidseitige Abführung von GND mit Vias verbunden</v>
      </c>
      <c r="F28" s="24"/>
      <c r="G28" s="24"/>
      <c r="H28" s="24"/>
      <c r="I28" s="24"/>
      <c r="J28" s="24"/>
      <c r="K28" s="24"/>
      <c r="N28" s="2" t="s">
        <v>24</v>
      </c>
    </row>
    <row r="29" spans="2:14" ht="14.25" customHeight="1" x14ac:dyDescent="0.45">
      <c r="B29" s="4"/>
      <c r="D29" s="15" t="str">
        <f t="shared" si="0"/>
        <v/>
      </c>
      <c r="E29" s="24" t="str">
        <f t="shared" si="1"/>
        <v/>
      </c>
      <c r="F29" s="24"/>
      <c r="G29" s="24"/>
      <c r="H29" s="24"/>
      <c r="I29" s="24"/>
      <c r="J29" s="24"/>
      <c r="K29" s="24"/>
    </row>
    <row r="30" spans="2:14" ht="14.25" customHeight="1" x14ac:dyDescent="0.45">
      <c r="B30" s="4"/>
      <c r="D30" s="15" t="str">
        <f t="shared" si="0"/>
        <v xml:space="preserve"> </v>
      </c>
      <c r="E30" s="24" t="str">
        <f t="shared" si="1"/>
        <v>5. Beschriftung</v>
      </c>
      <c r="F30" s="24"/>
      <c r="G30" s="24"/>
      <c r="H30" s="24"/>
      <c r="I30" s="24"/>
      <c r="J30" s="24"/>
      <c r="K30" s="24"/>
      <c r="N30" s="2" t="s">
        <v>25</v>
      </c>
    </row>
    <row r="31" spans="2:14" ht="14.25" customHeight="1" x14ac:dyDescent="0.45">
      <c r="B31" s="4"/>
      <c r="D31" s="15" t="str">
        <f t="shared" si="0"/>
        <v></v>
      </c>
      <c r="E31" s="24" t="str">
        <f t="shared" si="1"/>
        <v> 5.1 Es wurden keine Werte (tValues, bValues) als Text dargestellt</v>
      </c>
      <c r="F31" s="24"/>
      <c r="G31" s="24"/>
      <c r="H31" s="24"/>
      <c r="I31" s="24"/>
      <c r="J31" s="24"/>
      <c r="K31" s="24"/>
      <c r="N31" s="2" t="s">
        <v>26</v>
      </c>
    </row>
    <row r="32" spans="2:14" ht="14.25" customHeight="1" x14ac:dyDescent="0.45">
      <c r="B32" s="4"/>
      <c r="D32" s="15" t="str">
        <f t="shared" si="0"/>
        <v></v>
      </c>
      <c r="E32" s="24" t="str">
        <f t="shared" si="1"/>
        <v> 5.2 Der Text hat die gleiche Schriftgröße. Empfohlen ist: Size 0.7mm, Thickness: 0.1mm) :</v>
      </c>
      <c r="F32" s="24"/>
      <c r="G32" s="24"/>
      <c r="H32" s="24"/>
      <c r="I32" s="24"/>
      <c r="J32" s="24"/>
      <c r="K32" s="24"/>
      <c r="N32" s="2" t="s">
        <v>27</v>
      </c>
    </row>
    <row r="33" spans="2:14" ht="31.25" customHeight="1" x14ac:dyDescent="0.45">
      <c r="B33" s="4"/>
      <c r="D33" s="15" t="str">
        <f t="shared" si="0"/>
        <v></v>
      </c>
      <c r="E33" s="24" t="str">
        <f t="shared" si="1"/>
        <v> 5.3 Der verwendete Text wurde durchgehend als Vektorschrift definiert</v>
      </c>
      <c r="F33" s="24"/>
      <c r="G33" s="24"/>
      <c r="H33" s="24"/>
      <c r="I33" s="24"/>
      <c r="J33" s="24"/>
      <c r="K33" s="24"/>
      <c r="N33" s="2" t="s">
        <v>28</v>
      </c>
    </row>
    <row r="34" spans="2:14" ht="14.25" customHeight="1" x14ac:dyDescent="0.45">
      <c r="B34" s="4"/>
      <c r="D34" s="15" t="str">
        <f t="shared" si="0"/>
        <v></v>
      </c>
      <c r="E34" s="24" t="str">
        <f t="shared" si="1"/>
        <v> 5.4 Der Text ist ausgerichtet und wird weder über Vias und Löcher noch über Lotaugen geführt </v>
      </c>
      <c r="F34" s="24"/>
      <c r="G34" s="24"/>
      <c r="H34" s="24"/>
      <c r="I34" s="24"/>
      <c r="J34" s="24"/>
      <c r="K34" s="24"/>
      <c r="N34" s="2" t="s">
        <v>29</v>
      </c>
    </row>
    <row r="35" spans="2:14" ht="14.25" customHeight="1" x14ac:dyDescent="0.45">
      <c r="B35" s="4"/>
      <c r="D35" s="15" t="str">
        <f t="shared" si="0"/>
        <v></v>
      </c>
      <c r="E35" s="24" t="str">
        <f t="shared" si="1"/>
        <v> 5.5 Die Platine ist mit Semester, Jahr und Gruppe bezeichnet, z.B. 18WS_Pj09_Jukebox</v>
      </c>
      <c r="F35" s="24"/>
      <c r="G35" s="24"/>
      <c r="H35" s="24"/>
      <c r="I35" s="24"/>
      <c r="J35" s="24"/>
      <c r="K35" s="24"/>
      <c r="N35" s="2" t="s">
        <v>30</v>
      </c>
    </row>
    <row r="36" spans="2:14" x14ac:dyDescent="0.45">
      <c r="B36" s="4"/>
      <c r="D36" s="15" t="str">
        <f t="shared" si="0"/>
        <v></v>
      </c>
      <c r="E36" s="24" t="str">
        <f t="shared" si="1"/>
        <v> 5.6 Richtungsanzeigen bei Chips werden aufgedruckt</v>
      </c>
      <c r="F36" s="24"/>
      <c r="G36" s="24"/>
      <c r="H36" s="24"/>
      <c r="I36" s="24"/>
      <c r="J36" s="24"/>
      <c r="K36" s="24"/>
      <c r="N36" s="2" t="s">
        <v>31</v>
      </c>
    </row>
    <row r="37" spans="2:14" ht="14.25" customHeight="1" x14ac:dyDescent="0.45">
      <c r="B37" s="4"/>
      <c r="D37" s="15" t="str">
        <f t="shared" si="0"/>
        <v/>
      </c>
      <c r="E37" s="24" t="str">
        <f t="shared" si="1"/>
        <v/>
      </c>
      <c r="F37" s="24"/>
      <c r="G37" s="24"/>
      <c r="H37" s="24"/>
      <c r="I37" s="24"/>
      <c r="J37" s="24"/>
      <c r="K37" s="24"/>
    </row>
    <row r="38" spans="2:14" ht="14.25" customHeight="1" x14ac:dyDescent="0.45">
      <c r="B38" s="4"/>
      <c r="D38" s="15" t="str">
        <f t="shared" si="0"/>
        <v xml:space="preserve"> </v>
      </c>
      <c r="E38" s="24" t="str">
        <f t="shared" si="1"/>
        <v>6. Verbindungen und Polygone</v>
      </c>
      <c r="F38" s="24"/>
      <c r="G38" s="24"/>
      <c r="H38" s="24"/>
      <c r="I38" s="24"/>
      <c r="J38" s="24"/>
      <c r="K38" s="24"/>
      <c r="N38" s="2" t="s">
        <v>32</v>
      </c>
    </row>
    <row r="39" spans="2:14" ht="14.25" customHeight="1" x14ac:dyDescent="0.45">
      <c r="B39" s="4"/>
      <c r="D39" s="15" t="str">
        <f t="shared" si="0"/>
        <v></v>
      </c>
      <c r="E39" s="24" t="str">
        <f t="shared" si="1"/>
        <v> 6.1 Es werden nur Verbindungen in 45° Winkel-Abstufungen genutzt </v>
      </c>
      <c r="F39" s="24"/>
      <c r="G39" s="24"/>
      <c r="H39" s="24"/>
      <c r="I39" s="24"/>
      <c r="J39" s="24"/>
      <c r="K39" s="24"/>
      <c r="N39" s="2" t="s">
        <v>91</v>
      </c>
    </row>
    <row r="40" spans="2:14" ht="28.5" customHeight="1" x14ac:dyDescent="0.45">
      <c r="B40" s="4"/>
      <c r="D40" s="15" t="str">
        <f t="shared" si="0"/>
        <v></v>
      </c>
      <c r="E40" s="24" t="str">
        <f t="shared" si="1"/>
        <v> 6.2 keine Verbindung läuft im spitzen Winkel zu </v>
      </c>
      <c r="F40" s="24"/>
      <c r="G40" s="24"/>
      <c r="H40" s="24"/>
      <c r="I40" s="24"/>
      <c r="J40" s="24"/>
      <c r="K40" s="24"/>
      <c r="N40" s="2" t="s">
        <v>92</v>
      </c>
    </row>
    <row r="41" spans="2:14" ht="14.25" customHeight="1" x14ac:dyDescent="0.45">
      <c r="B41" s="4"/>
      <c r="D41" s="15" t="str">
        <f t="shared" si="0"/>
        <v></v>
      </c>
      <c r="E41" s="24" t="str">
        <f t="shared" si="1"/>
        <v> 6.3 Es wird bei komplexeren Layouts Manhattan-Rounting genutzt (bei einfachen Layouts auch einseitig)</v>
      </c>
      <c r="F41" s="24"/>
      <c r="G41" s="24"/>
      <c r="H41" s="24"/>
      <c r="I41" s="24"/>
      <c r="J41" s="24"/>
      <c r="K41" s="24"/>
      <c r="N41" s="2" t="s">
        <v>33</v>
      </c>
    </row>
    <row r="42" spans="2:14" ht="14.25" customHeight="1" x14ac:dyDescent="0.45">
      <c r="B42" s="4"/>
      <c r="D42" s="15" t="str">
        <f t="shared" si="0"/>
        <v/>
      </c>
      <c r="E42" s="24" t="str">
        <f t="shared" si="1"/>
        <v/>
      </c>
      <c r="F42" s="24"/>
      <c r="G42" s="24"/>
      <c r="H42" s="24"/>
      <c r="I42" s="24"/>
      <c r="J42" s="24"/>
      <c r="K42" s="24"/>
    </row>
    <row r="43" spans="2:14" ht="14.25" customHeight="1" x14ac:dyDescent="0.45">
      <c r="B43" s="4"/>
      <c r="D43" s="15" t="str">
        <f t="shared" si="0"/>
        <v xml:space="preserve"> </v>
      </c>
      <c r="E43" s="24" t="str">
        <f t="shared" si="1"/>
        <v>7. Masseflächen</v>
      </c>
      <c r="F43" s="24"/>
      <c r="G43" s="24"/>
      <c r="H43" s="24"/>
      <c r="I43" s="24"/>
      <c r="J43" s="24"/>
      <c r="K43" s="24"/>
      <c r="N43" s="2" t="s">
        <v>34</v>
      </c>
    </row>
    <row r="44" spans="2:14" ht="14.25" customHeight="1" x14ac:dyDescent="0.45">
      <c r="B44" s="4"/>
      <c r="D44" s="15" t="str">
        <f t="shared" si="0"/>
        <v></v>
      </c>
      <c r="E44" s="24" t="str">
        <f t="shared" si="1"/>
        <v> 7.1 Alle AGND, PGND und GND-Flächen müssen jeweils miteinander verbunden sein.</v>
      </c>
      <c r="F44" s="24"/>
      <c r="G44" s="24"/>
      <c r="H44" s="24"/>
      <c r="I44" s="24"/>
      <c r="J44" s="24"/>
      <c r="K44" s="24"/>
      <c r="N44" s="2" t="s">
        <v>35</v>
      </c>
    </row>
    <row r="45" spans="2:14" ht="28.15" customHeight="1" x14ac:dyDescent="0.45">
      <c r="B45" s="4"/>
      <c r="D45" s="15" t="str">
        <f t="shared" si="0"/>
        <v></v>
      </c>
      <c r="E45" s="24" t="str">
        <f t="shared" si="1"/>
        <v> 7.2 Zwischen den verschiedenen Massen gibt es jeweils nur eine Verbindung (über Solderjumper)</v>
      </c>
      <c r="F45" s="24"/>
      <c r="G45" s="24"/>
      <c r="H45" s="24"/>
      <c r="I45" s="24"/>
      <c r="J45" s="24"/>
      <c r="K45" s="24"/>
      <c r="N45" s="2" t="s">
        <v>36</v>
      </c>
    </row>
    <row r="46" spans="2:14" x14ac:dyDescent="0.45">
      <c r="B46" s="4"/>
      <c r="D46" s="15" t="str">
        <f t="shared" si="0"/>
        <v></v>
      </c>
      <c r="E46" s="24" t="str">
        <f t="shared" si="1"/>
        <v> 7.3 Die Verbindungen sind so zu zeichnen, dass möglichst viel Masseflächen entstehen (Bilden von Bussystemen)</v>
      </c>
      <c r="F46" s="24"/>
      <c r="G46" s="24"/>
      <c r="H46" s="24"/>
      <c r="I46" s="24"/>
      <c r="J46" s="24"/>
      <c r="K46" s="24"/>
      <c r="N46" s="2" t="s">
        <v>37</v>
      </c>
    </row>
    <row r="47" spans="2:14" ht="14.25" customHeight="1" x14ac:dyDescent="0.45">
      <c r="B47" s="4"/>
      <c r="D47" s="15" t="str">
        <f t="shared" si="0"/>
        <v/>
      </c>
      <c r="E47" s="24" t="str">
        <f t="shared" si="1"/>
        <v/>
      </c>
      <c r="F47" s="24"/>
      <c r="G47" s="24"/>
      <c r="H47" s="24"/>
      <c r="I47" s="24"/>
      <c r="J47" s="24"/>
      <c r="K47" s="24"/>
    </row>
    <row r="48" spans="2:14" ht="14.25" customHeight="1" x14ac:dyDescent="0.45">
      <c r="B48" s="4"/>
      <c r="D48" s="15" t="str">
        <f t="shared" si="0"/>
        <v xml:space="preserve"> </v>
      </c>
      <c r="E48" s="24" t="str">
        <f t="shared" si="1"/>
        <v>8. Geometrie</v>
      </c>
      <c r="F48" s="24"/>
      <c r="G48" s="24"/>
      <c r="H48" s="24"/>
      <c r="I48" s="24"/>
      <c r="J48" s="24"/>
      <c r="K48" s="24"/>
      <c r="N48" s="2" t="s">
        <v>38</v>
      </c>
    </row>
    <row r="49" spans="2:14" ht="14.25" customHeight="1" x14ac:dyDescent="0.45">
      <c r="B49" s="4"/>
      <c r="D49" s="15" t="str">
        <f t="shared" si="0"/>
        <v></v>
      </c>
      <c r="E49" s="24" t="str">
        <f t="shared" si="1"/>
        <v> 8.1 Abmaße der Platine sind möglichst klein</v>
      </c>
      <c r="F49" s="24"/>
      <c r="G49" s="24"/>
      <c r="H49" s="24"/>
      <c r="I49" s="24"/>
      <c r="J49" s="24"/>
      <c r="K49" s="24"/>
      <c r="N49" s="2" t="s">
        <v>39</v>
      </c>
    </row>
    <row r="50" spans="2:14" ht="14.25" customHeight="1" x14ac:dyDescent="0.45">
      <c r="B50" s="4"/>
      <c r="D50" s="15" t="str">
        <f t="shared" si="0"/>
        <v></v>
      </c>
      <c r="E50" s="24" t="str">
        <f t="shared" si="1"/>
        <v> 8.2 Abmaße der Platine entsprechen dem vorgegeben MEXLE2020-Raster (1", 2.1", 3.2", 4.3")</v>
      </c>
      <c r="F50" s="24"/>
      <c r="G50" s="24"/>
      <c r="H50" s="24"/>
      <c r="I50" s="24"/>
      <c r="J50" s="24"/>
      <c r="K50" s="24"/>
      <c r="N50" s="2" t="s">
        <v>40</v>
      </c>
    </row>
    <row r="51" spans="2:14" ht="14.25" customHeight="1" x14ac:dyDescent="0.45">
      <c r="B51" s="4"/>
      <c r="D51" s="15" t="str">
        <f t="shared" si="0"/>
        <v></v>
      </c>
      <c r="E51" s="24" t="str">
        <f t="shared" si="1"/>
        <v> 8.3 Komponenten liegen auf einem eagle Raster in 25 bzw. 5 mil </v>
      </c>
      <c r="F51" s="24"/>
      <c r="G51" s="24"/>
      <c r="H51" s="24"/>
      <c r="I51" s="24"/>
      <c r="J51" s="24"/>
      <c r="K51" s="24"/>
      <c r="N51" s="2" t="s">
        <v>41</v>
      </c>
    </row>
    <row r="52" spans="2:14" ht="14.25" customHeight="1" x14ac:dyDescent="0.45">
      <c r="B52" s="4"/>
      <c r="D52" s="15" t="str">
        <f t="shared" si="0"/>
        <v></v>
      </c>
      <c r="E52" s="24" t="str">
        <f t="shared" si="1"/>
        <v> 8.4 Die Komponenten sind strukturiert ausgerichtet</v>
      </c>
      <c r="F52" s="24"/>
      <c r="G52" s="24"/>
      <c r="H52" s="24"/>
      <c r="I52" s="24"/>
      <c r="J52" s="24"/>
      <c r="K52" s="24"/>
      <c r="N52" s="2" t="s">
        <v>42</v>
      </c>
    </row>
    <row r="53" spans="2:14" ht="14.25" customHeight="1" x14ac:dyDescent="0.45">
      <c r="B53" s="4"/>
      <c r="D53" s="15" t="str">
        <f t="shared" si="0"/>
        <v></v>
      </c>
      <c r="E53" s="24" t="str">
        <f t="shared" si="1"/>
        <v> 8.5 Die Schnittstellen sind bzgl. Gehäuse und Umgebung korrekt positioniert</v>
      </c>
      <c r="F53" s="24"/>
      <c r="G53" s="24"/>
      <c r="H53" s="24"/>
      <c r="I53" s="24"/>
      <c r="J53" s="24"/>
      <c r="K53" s="24"/>
      <c r="N53" s="2" t="s">
        <v>43</v>
      </c>
    </row>
    <row r="54" spans="2:14" ht="14.25" customHeight="1" x14ac:dyDescent="0.45">
      <c r="B54" s="4"/>
      <c r="D54" s="15" t="str">
        <f t="shared" si="0"/>
        <v></v>
      </c>
      <c r="E54" s="24" t="str">
        <f t="shared" ref="E54:E55" si="2">IF(N54="","",N54)</f>
        <v> 8.6 Es wurden die Größen (Geometrie) und Keepouts (Layer 39+40) der Komponenten beachtet</v>
      </c>
      <c r="F54" s="24"/>
      <c r="G54" s="24"/>
      <c r="H54" s="24"/>
      <c r="I54" s="24"/>
      <c r="J54" s="24"/>
      <c r="K54" s="24"/>
      <c r="N54" s="2" t="s">
        <v>5</v>
      </c>
    </row>
    <row r="55" spans="2:14" x14ac:dyDescent="0.45">
      <c r="B55" s="4"/>
      <c r="D55" s="15" t="str">
        <f t="shared" si="0"/>
        <v/>
      </c>
      <c r="E55" s="24" t="str">
        <f t="shared" si="2"/>
        <v/>
      </c>
      <c r="F55" s="24"/>
      <c r="G55" s="24"/>
      <c r="H55" s="24"/>
      <c r="I55" s="24"/>
      <c r="J55" s="24"/>
      <c r="K55" s="24"/>
    </row>
    <row r="56" spans="2:14" x14ac:dyDescent="0.45">
      <c r="B56" s="4"/>
    </row>
    <row r="57" spans="2:14" x14ac:dyDescent="0.45">
      <c r="D57" s="13"/>
    </row>
    <row r="58" spans="2:14" ht="25.5" x14ac:dyDescent="0.75">
      <c r="B58" s="1" t="s">
        <v>1</v>
      </c>
      <c r="D58" s="13"/>
    </row>
    <row r="59" spans="2:14" x14ac:dyDescent="0.45">
      <c r="D59" s="13"/>
    </row>
    <row r="60" spans="2:14" x14ac:dyDescent="0.45">
      <c r="D60" s="13"/>
    </row>
    <row r="61" spans="2:14" x14ac:dyDescent="0.45">
      <c r="D61" s="13"/>
    </row>
    <row r="62" spans="2:14" x14ac:dyDescent="0.45">
      <c r="D62" s="13"/>
    </row>
    <row r="63" spans="2:14" x14ac:dyDescent="0.45">
      <c r="D63" s="13"/>
    </row>
    <row r="64" spans="2:14" x14ac:dyDescent="0.45">
      <c r="D64" s="13"/>
    </row>
    <row r="65" spans="4:4" x14ac:dyDescent="0.45">
      <c r="D65" s="13"/>
    </row>
    <row r="66" spans="4:4" x14ac:dyDescent="0.45">
      <c r="D66" s="13"/>
    </row>
    <row r="67" spans="4:4" x14ac:dyDescent="0.45">
      <c r="D67" s="13"/>
    </row>
    <row r="68" spans="4:4" x14ac:dyDescent="0.45">
      <c r="D68" s="13"/>
    </row>
    <row r="69" spans="4:4" x14ac:dyDescent="0.45">
      <c r="D69" s="13"/>
    </row>
    <row r="70" spans="4:4" x14ac:dyDescent="0.45">
      <c r="D70" s="13"/>
    </row>
    <row r="71" spans="4:4" x14ac:dyDescent="0.45">
      <c r="D71" s="13"/>
    </row>
    <row r="72" spans="4:4" x14ac:dyDescent="0.45">
      <c r="D72" s="13"/>
    </row>
    <row r="73" spans="4:4" x14ac:dyDescent="0.45">
      <c r="D73" s="13"/>
    </row>
    <row r="93" spans="1:13" s="5" customFormat="1" ht="14.65" thickBot="1" x14ac:dyDescent="0.5">
      <c r="A93" s="17"/>
      <c r="B93" s="2"/>
      <c r="C93" s="2"/>
      <c r="D93" s="12"/>
      <c r="E93" s="2"/>
      <c r="F93" s="2"/>
      <c r="G93" s="2"/>
      <c r="H93" s="2"/>
      <c r="I93" s="2"/>
      <c r="J93" s="2"/>
      <c r="K93" s="2"/>
      <c r="M93" s="8"/>
    </row>
    <row r="94" spans="1:13" s="4" customFormat="1" ht="14.65" thickBot="1" x14ac:dyDescent="0.5">
      <c r="A94" s="18"/>
      <c r="B94" s="2"/>
      <c r="C94" s="2"/>
      <c r="D94" s="12"/>
      <c r="E94" s="2"/>
      <c r="F94" s="2"/>
      <c r="G94" s="2"/>
      <c r="H94" s="2"/>
      <c r="I94" s="2"/>
      <c r="J94" s="2"/>
      <c r="K94" s="2"/>
      <c r="M94" s="9"/>
    </row>
    <row r="95" spans="1:13" x14ac:dyDescent="0.45">
      <c r="A95" s="19"/>
    </row>
  </sheetData>
  <mergeCells count="52">
    <mergeCell ref="E6:K6"/>
    <mergeCell ref="E7:K7"/>
    <mergeCell ref="E8:K8"/>
    <mergeCell ref="E9:K9"/>
    <mergeCell ref="E10:K10"/>
    <mergeCell ref="E22:K22"/>
    <mergeCell ref="E11:K11"/>
    <mergeCell ref="E12:K12"/>
    <mergeCell ref="E13:K13"/>
    <mergeCell ref="E14:K14"/>
    <mergeCell ref="E15:K15"/>
    <mergeCell ref="E16:K16"/>
    <mergeCell ref="E17:K17"/>
    <mergeCell ref="E18:K18"/>
    <mergeCell ref="E19:K19"/>
    <mergeCell ref="E20:K20"/>
    <mergeCell ref="E21:K21"/>
    <mergeCell ref="E34:K34"/>
    <mergeCell ref="E23:K23"/>
    <mergeCell ref="E24:K24"/>
    <mergeCell ref="E25:K25"/>
    <mergeCell ref="E26:K26"/>
    <mergeCell ref="E27:K27"/>
    <mergeCell ref="E28:K28"/>
    <mergeCell ref="E29:K29"/>
    <mergeCell ref="E30:K30"/>
    <mergeCell ref="E31:K31"/>
    <mergeCell ref="E32:K32"/>
    <mergeCell ref="E33:K33"/>
    <mergeCell ref="E46:K46"/>
    <mergeCell ref="E35:K35"/>
    <mergeCell ref="E36:K36"/>
    <mergeCell ref="E37:K37"/>
    <mergeCell ref="E38:K38"/>
    <mergeCell ref="E39:K39"/>
    <mergeCell ref="E40:K40"/>
    <mergeCell ref="E53:K53"/>
    <mergeCell ref="E54:K54"/>
    <mergeCell ref="E55:K55"/>
    <mergeCell ref="A1:A5"/>
    <mergeCell ref="I1:K2"/>
    <mergeCell ref="E47:K47"/>
    <mergeCell ref="E48:K48"/>
    <mergeCell ref="E49:K49"/>
    <mergeCell ref="E50:K50"/>
    <mergeCell ref="E51:K51"/>
    <mergeCell ref="E52:K52"/>
    <mergeCell ref="E41:K41"/>
    <mergeCell ref="E42:K42"/>
    <mergeCell ref="E43:K43"/>
    <mergeCell ref="E44:K44"/>
    <mergeCell ref="E45:K45"/>
  </mergeCells>
  <conditionalFormatting sqref="D3:D5 D7:D1048576">
    <cfRule type="expression" dxfId="7" priority="7">
      <formula>LEFT(D3,1)="þ"</formula>
    </cfRule>
    <cfRule type="expression" dxfId="6" priority="8">
      <formula>LEFT(D3,1)="ý"</formula>
    </cfRule>
  </conditionalFormatting>
  <conditionalFormatting sqref="D6:D55">
    <cfRule type="containsText" dxfId="5" priority="4" operator="containsText" text="¨">
      <formula>NOT(ISERROR(SEARCH("¨",D6)))</formula>
    </cfRule>
    <cfRule type="expression" dxfId="4" priority="5">
      <formula>LEFT(D6,1)="þ"</formula>
    </cfRule>
    <cfRule type="expression" dxfId="3" priority="6">
      <formula>LEFT(D6,1)="ý"</formula>
    </cfRule>
  </conditionalFormatting>
  <conditionalFormatting sqref="E6:E53">
    <cfRule type="expression" dxfId="2" priority="3">
      <formula>MID(E6,2,1)="."</formula>
    </cfRule>
  </conditionalFormatting>
  <conditionalFormatting sqref="D1:D2">
    <cfRule type="expression" dxfId="1" priority="1">
      <formula>LEFT(D1,1)="þ"</formula>
    </cfRule>
    <cfRule type="expression" dxfId="0" priority="2">
      <formula>LEFT(D1,1)="ý"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6</vt:i4>
      </vt:variant>
    </vt:vector>
  </HeadingPairs>
  <TitlesOfParts>
    <vt:vector size="10" baseType="lpstr">
      <vt:lpstr>Übersicht</vt:lpstr>
      <vt:lpstr>Code-Review</vt:lpstr>
      <vt:lpstr>Schaltungs-Review</vt:lpstr>
      <vt:lpstr>Layout-Review</vt:lpstr>
      <vt:lpstr>'Code-Review'!Druckbereich</vt:lpstr>
      <vt:lpstr>'Layout-Review'!Druckbereich</vt:lpstr>
      <vt:lpstr>'Schaltungs-Review'!Druckbereich</vt:lpstr>
      <vt:lpstr>Entwickler</vt:lpstr>
      <vt:lpstr>Projektname</vt:lpstr>
      <vt:lpstr>ProjektNr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Fischer</dc:creator>
  <cp:lastModifiedBy>Tim Fischer</cp:lastModifiedBy>
  <cp:lastPrinted>2018-07-31T13:27:06Z</cp:lastPrinted>
  <dcterms:created xsi:type="dcterms:W3CDTF">2018-07-29T14:34:37Z</dcterms:created>
  <dcterms:modified xsi:type="dcterms:W3CDTF">2020-05-25T11:48:23Z</dcterms:modified>
</cp:coreProperties>
</file>